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76ca7a6b5130574/Documents/"/>
    </mc:Choice>
  </mc:AlternateContent>
  <xr:revisionPtr revIDLastSave="0" documentId="8_{6E8210DA-D419-4718-B00A-C17844280BC5}" xr6:coauthVersionLast="47" xr6:coauthVersionMax="47" xr10:uidLastSave="{00000000-0000-0000-0000-000000000000}"/>
  <bookViews>
    <workbookView xWindow="-120" yWindow="-120" windowWidth="29040" windowHeight="15720" xr2:uid="{03E30122-12E5-4441-923A-DB5EB19477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D65" i="1"/>
  <c r="C65" i="1"/>
  <c r="B65" i="1"/>
  <c r="E62" i="1"/>
  <c r="D62" i="1"/>
  <c r="C62" i="1"/>
  <c r="B62" i="1"/>
  <c r="E54" i="1"/>
  <c r="D54" i="1"/>
  <c r="C54" i="1"/>
  <c r="B54" i="1"/>
  <c r="E41" i="1"/>
  <c r="D41" i="1"/>
  <c r="C41" i="1"/>
  <c r="B41" i="1"/>
  <c r="E33" i="1"/>
  <c r="D33" i="1"/>
  <c r="C33" i="1"/>
  <c r="B33" i="1"/>
  <c r="E26" i="1"/>
  <c r="E67" i="1" s="1"/>
  <c r="E72" i="1" s="1"/>
  <c r="E74" i="1" s="1"/>
  <c r="E79" i="1" s="1"/>
  <c r="E80" i="1" s="1"/>
  <c r="D26" i="1"/>
  <c r="D67" i="1" s="1"/>
  <c r="C26" i="1"/>
  <c r="C67" i="1" s="1"/>
  <c r="B26" i="1"/>
  <c r="B67" i="1" s="1"/>
</calcChain>
</file>

<file path=xl/sharedStrings.xml><?xml version="1.0" encoding="utf-8"?>
<sst xmlns="http://schemas.openxmlformats.org/spreadsheetml/2006/main" count="81" uniqueCount="78">
  <si>
    <t>AMBERLEY PARISH COUNCIL - BUDGET 2023/2024</t>
  </si>
  <si>
    <t>Actual outcome from 2021/22</t>
  </si>
  <si>
    <t>Agreed budget for 2022/23</t>
  </si>
  <si>
    <t>Predicted spend at YE for 2022/23</t>
  </si>
  <si>
    <t>Budget for 2023/24</t>
  </si>
  <si>
    <t>Notes</t>
  </si>
  <si>
    <t>PAYMENTS</t>
  </si>
  <si>
    <t>£</t>
  </si>
  <si>
    <t>Administration</t>
  </si>
  <si>
    <t>Clerk's gross salary (includes PAYE and pension contributions)</t>
  </si>
  <si>
    <t>22 hrs pw @ £15.02 (+5% contingency)</t>
  </si>
  <si>
    <t>Clerk's pension - 3% employer contribution</t>
  </si>
  <si>
    <t>Office costs and expenses</t>
  </si>
  <si>
    <t>£26 per month WFH allowance &amp; stationery etc</t>
  </si>
  <si>
    <t>Travel (mileage) expenses</t>
  </si>
  <si>
    <t>inc. in above</t>
  </si>
  <si>
    <t>20 trips per year at 45p per mile (25 miles)</t>
  </si>
  <si>
    <t>Councillor's expenses</t>
  </si>
  <si>
    <t>Data Protection Act notification</t>
  </si>
  <si>
    <t xml:space="preserve">Internal audit fee </t>
  </si>
  <si>
    <t xml:space="preserve">External audit fee </t>
  </si>
  <si>
    <t xml:space="preserve">Church Hall hire </t>
  </si>
  <si>
    <t>Based on 10 hires at £16 per hire</t>
  </si>
  <si>
    <t>Insurance annual policy</t>
  </si>
  <si>
    <r>
      <t>Training costs &amp; conferences</t>
    </r>
    <r>
      <rPr>
        <i/>
        <sz val="11"/>
        <rFont val="Arial"/>
        <family val="2"/>
      </rPr>
      <t xml:space="preserve"> </t>
    </r>
  </si>
  <si>
    <t>Playground annual inspection</t>
  </si>
  <si>
    <t xml:space="preserve">Football field rent </t>
  </si>
  <si>
    <t>Website hosting and 10 email addresses</t>
  </si>
  <si>
    <t>PWLB annual repayments</t>
  </si>
  <si>
    <t>Car park - electricity cost for lighting</t>
  </si>
  <si>
    <t xml:space="preserve">Zoom </t>
  </si>
  <si>
    <t>Election costs</t>
  </si>
  <si>
    <t xml:space="preserve">Contingency </t>
  </si>
  <si>
    <t>Subscriptions</t>
  </si>
  <si>
    <t xml:space="preserve">WSALC/NALC </t>
  </si>
  <si>
    <t>HALC</t>
  </si>
  <si>
    <t>SLCC</t>
  </si>
  <si>
    <t>Parish magazine</t>
  </si>
  <si>
    <t>Geoxsphere (Parish online mapping)</t>
  </si>
  <si>
    <t>Roads and Paths</t>
  </si>
  <si>
    <t>New tools and maintenance</t>
  </si>
  <si>
    <t>Tree maintenance</t>
  </si>
  <si>
    <t>Ditch maintenance and disposal of debris - Ruffs path</t>
  </si>
  <si>
    <t>Ditch maintenance - cricket field</t>
  </si>
  <si>
    <t>Contingency (and/or ad hoc payments)</t>
  </si>
  <si>
    <t>Traffic survey Houghton Bridge</t>
  </si>
  <si>
    <t xml:space="preserve">  </t>
  </si>
  <si>
    <t>Assets and Amenities</t>
  </si>
  <si>
    <t xml:space="preserve">Lawnmowing at Hurst Cottages playground </t>
  </si>
  <si>
    <t>20 mows at £28 per cut</t>
  </si>
  <si>
    <t>Hedge cutting (including Ruffs &amp; Crofts path &amp; cricket field)</t>
  </si>
  <si>
    <t>Playground maintenance/repairs for recreation ground equipment</t>
  </si>
  <si>
    <t>Playground maintenance/repairs for Hurst Cottages</t>
  </si>
  <si>
    <t>Football field maintenance</t>
  </si>
  <si>
    <t>Includes hire of roller x1 day</t>
  </si>
  <si>
    <t>Cricket field maintenance</t>
  </si>
  <si>
    <t>Litter bin emptying</t>
  </si>
  <si>
    <t>Car park maintenance</t>
  </si>
  <si>
    <t>Bus shelters/kissing gate at Ham Piece/Noticeboards/Millennium Bridge maintenance</t>
  </si>
  <si>
    <t>Contingency (and/or additional ad hoc payments)</t>
  </si>
  <si>
    <t>Grants and donations</t>
  </si>
  <si>
    <t>Annual grant to Amberley Cricket Club</t>
  </si>
  <si>
    <t>Annual grant to Amberley PCC (towards costs of running Church Hall)</t>
  </si>
  <si>
    <t xml:space="preserve">Trustees of Millennium Green </t>
  </si>
  <si>
    <t>The donation covers the insurance cost so will increase slightly each year</t>
  </si>
  <si>
    <t>Annual donation to AGNES</t>
  </si>
  <si>
    <t>ACC - donation for insurance for use of tractor on the road</t>
  </si>
  <si>
    <t>Tractor used to cut grass for the football field</t>
  </si>
  <si>
    <t>Miscellaneous donations to other bodies</t>
  </si>
  <si>
    <t>Car Park</t>
  </si>
  <si>
    <t>Car park works</t>
  </si>
  <si>
    <t>TOTAL PAYMENTS</t>
  </si>
  <si>
    <t>PRECEPT CALCULATION</t>
  </si>
  <si>
    <t>Precept amount</t>
  </si>
  <si>
    <t>Tax base</t>
  </si>
  <si>
    <t>Per Band D</t>
  </si>
  <si>
    <t>2022/23 Band D</t>
  </si>
  <si>
    <t xml:space="preserve">Increase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</si>
</sst>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4" fontId="4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/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0" borderId="0" xfId="1" applyFont="1" applyFill="1"/>
    <xf numFmtId="43" fontId="5" fillId="0" borderId="0" xfId="1" applyFont="1" applyFill="1"/>
    <xf numFmtId="43" fontId="5" fillId="0" borderId="0" xfId="1" applyFont="1"/>
    <xf numFmtId="43" fontId="6" fillId="0" borderId="0" xfId="1" applyFont="1"/>
    <xf numFmtId="2" fontId="5" fillId="0" borderId="0" xfId="0" applyNumberFormat="1" applyFont="1"/>
    <xf numFmtId="0" fontId="6" fillId="0" borderId="0" xfId="0" applyFont="1" applyAlignment="1">
      <alignment wrapText="1"/>
    </xf>
    <xf numFmtId="0" fontId="7" fillId="0" borderId="0" xfId="0" applyFont="1"/>
    <xf numFmtId="43" fontId="5" fillId="0" borderId="0" xfId="1" applyFont="1" applyFill="1" applyAlignment="1">
      <alignment wrapText="1"/>
    </xf>
    <xf numFmtId="0" fontId="7" fillId="0" borderId="0" xfId="0" applyFont="1" applyAlignment="1">
      <alignment wrapText="1"/>
    </xf>
    <xf numFmtId="43" fontId="6" fillId="0" borderId="0" xfId="1" applyFont="1" applyFill="1"/>
    <xf numFmtId="2" fontId="5" fillId="0" borderId="0" xfId="1" applyNumberFormat="1" applyFont="1" applyFill="1"/>
    <xf numFmtId="2" fontId="6" fillId="0" borderId="0" xfId="1" applyNumberFormat="1" applyFont="1" applyFill="1"/>
    <xf numFmtId="43" fontId="2" fillId="0" borderId="2" xfId="1" applyFont="1" applyFill="1" applyBorder="1"/>
    <xf numFmtId="43" fontId="2" fillId="0" borderId="2" xfId="1" applyFont="1" applyBorder="1"/>
    <xf numFmtId="4" fontId="4" fillId="0" borderId="0" xfId="0" applyNumberFormat="1" applyFont="1"/>
    <xf numFmtId="164" fontId="5" fillId="0" borderId="0" xfId="0" applyNumberFormat="1" applyFont="1"/>
    <xf numFmtId="4" fontId="5" fillId="0" borderId="0" xfId="0" applyNumberFormat="1" applyFont="1"/>
    <xf numFmtId="44" fontId="5" fillId="0" borderId="0" xfId="0" applyNumberFormat="1" applyFont="1"/>
    <xf numFmtId="4" fontId="6" fillId="0" borderId="0" xfId="0" applyNumberFormat="1" applyFont="1"/>
    <xf numFmtId="0" fontId="9" fillId="0" borderId="0" xfId="0" applyFont="1"/>
    <xf numFmtId="4" fontId="2" fillId="0" borderId="0" xfId="0" applyNumberFormat="1" applyFont="1"/>
    <xf numFmtId="43" fontId="2" fillId="0" borderId="0" xfId="1" applyFont="1" applyFill="1"/>
    <xf numFmtId="43" fontId="4" fillId="0" borderId="0" xfId="1" applyFont="1"/>
    <xf numFmtId="43" fontId="2" fillId="0" borderId="0" xfId="1" applyFont="1" applyFill="1" applyBorder="1"/>
    <xf numFmtId="43" fontId="4" fillId="0" borderId="0" xfId="1" applyFont="1" applyBorder="1"/>
    <xf numFmtId="43" fontId="2" fillId="2" borderId="0" xfId="1" applyFont="1" applyFill="1" applyBorder="1"/>
    <xf numFmtId="4" fontId="7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7" fillId="0" borderId="5" xfId="0" applyNumberFormat="1" applyFont="1" applyBorder="1"/>
    <xf numFmtId="0" fontId="7" fillId="0" borderId="6" xfId="0" applyFont="1" applyBorder="1"/>
    <xf numFmtId="4" fontId="5" fillId="0" borderId="5" xfId="0" applyNumberFormat="1" applyFont="1" applyBorder="1" applyAlignment="1">
      <alignment horizontal="right"/>
    </xf>
    <xf numFmtId="44" fontId="5" fillId="0" borderId="6" xfId="1" applyNumberFormat="1" applyFont="1" applyFill="1" applyBorder="1"/>
    <xf numFmtId="43" fontId="5" fillId="0" borderId="6" xfId="1" applyFont="1" applyFill="1" applyBorder="1"/>
    <xf numFmtId="44" fontId="2" fillId="0" borderId="6" xfId="1" applyNumberFormat="1" applyFont="1" applyFill="1" applyBorder="1"/>
    <xf numFmtId="0" fontId="5" fillId="0" borderId="6" xfId="0" applyFont="1" applyBorder="1"/>
    <xf numFmtId="44" fontId="5" fillId="0" borderId="6" xfId="0" applyNumberFormat="1" applyFont="1" applyBorder="1"/>
    <xf numFmtId="4" fontId="5" fillId="0" borderId="7" xfId="0" applyNumberFormat="1" applyFont="1" applyBorder="1"/>
    <xf numFmtId="10" fontId="5" fillId="0" borderId="8" xfId="2" applyNumberFormat="1" applyFont="1" applyFill="1" applyBorder="1"/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44" fontId="5" fillId="0" borderId="0" xfId="1" applyNumberFormat="1" applyFont="1" applyFill="1" applyBorder="1"/>
    <xf numFmtId="43" fontId="5" fillId="0" borderId="0" xfId="1" applyFont="1" applyFill="1" applyBorder="1"/>
    <xf numFmtId="44" fontId="2" fillId="0" borderId="0" xfId="1" applyNumberFormat="1" applyFont="1" applyFill="1" applyBorder="1"/>
    <xf numFmtId="10" fontId="5" fillId="0" borderId="0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3120B-7C0E-4C8B-B23F-DE1383E78153}">
  <dimension ref="A1:K93"/>
  <sheetViews>
    <sheetView tabSelected="1" workbookViewId="0">
      <selection activeCell="F19" sqref="F19"/>
    </sheetView>
  </sheetViews>
  <sheetFormatPr defaultColWidth="9.140625" defaultRowHeight="14.25" x14ac:dyDescent="0.2"/>
  <cols>
    <col min="1" max="1" width="64.7109375" style="11" customWidth="1"/>
    <col min="2" max="2" width="15" style="36" customWidth="1"/>
    <col min="3" max="3" width="15.28515625" style="11" customWidth="1"/>
    <col min="4" max="4" width="17" style="36" customWidth="1"/>
    <col min="5" max="5" width="16.140625" style="11" customWidth="1"/>
    <col min="6" max="6" width="43.5703125" style="15" customWidth="1"/>
    <col min="7" max="16384" width="9.140625" style="11"/>
  </cols>
  <sheetData>
    <row r="1" spans="1:11" s="4" customFormat="1" ht="24.6" customHeight="1" x14ac:dyDescent="0.25">
      <c r="A1" s="1" t="s">
        <v>0</v>
      </c>
      <c r="B1" s="2"/>
      <c r="C1" s="1"/>
      <c r="D1" s="2"/>
      <c r="E1" s="1"/>
      <c r="F1" s="3"/>
    </row>
    <row r="2" spans="1:11" ht="46.9" customHeight="1" x14ac:dyDescent="0.25">
      <c r="A2" s="5"/>
      <c r="B2" s="6" t="s">
        <v>1</v>
      </c>
      <c r="C2" s="7" t="s">
        <v>2</v>
      </c>
      <c r="D2" s="8" t="s">
        <v>3</v>
      </c>
      <c r="E2" s="9" t="s">
        <v>4</v>
      </c>
      <c r="F2" s="10" t="s">
        <v>5</v>
      </c>
    </row>
    <row r="3" spans="1:11" ht="16.149999999999999" customHeight="1" x14ac:dyDescent="0.25">
      <c r="A3" s="5"/>
      <c r="B3" s="12"/>
      <c r="C3" s="7"/>
      <c r="D3" s="13"/>
      <c r="E3" s="14"/>
    </row>
    <row r="4" spans="1:11" ht="15" x14ac:dyDescent="0.25">
      <c r="A4" s="16" t="s">
        <v>6</v>
      </c>
      <c r="B4" s="17" t="s">
        <v>7</v>
      </c>
      <c r="C4" s="18" t="s">
        <v>7</v>
      </c>
      <c r="D4" s="19" t="s">
        <v>7</v>
      </c>
      <c r="E4" s="18" t="s">
        <v>7</v>
      </c>
    </row>
    <row r="5" spans="1:11" ht="15" x14ac:dyDescent="0.25">
      <c r="A5" s="16"/>
      <c r="B5" s="17"/>
      <c r="C5" s="18"/>
      <c r="D5" s="19"/>
      <c r="E5" s="18"/>
    </row>
    <row r="6" spans="1:11" ht="15" x14ac:dyDescent="0.25">
      <c r="A6" s="16" t="s">
        <v>8</v>
      </c>
      <c r="B6" s="20"/>
      <c r="C6" s="21"/>
      <c r="D6" s="22"/>
      <c r="E6" s="21"/>
    </row>
    <row r="7" spans="1:11" ht="19.149999999999999" customHeight="1" x14ac:dyDescent="0.25">
      <c r="A7" s="11" t="s">
        <v>9</v>
      </c>
      <c r="B7" s="21">
        <v>13535.82</v>
      </c>
      <c r="C7" s="21">
        <v>14703</v>
      </c>
      <c r="D7" s="23">
        <v>16006</v>
      </c>
      <c r="E7" s="24">
        <v>18042</v>
      </c>
      <c r="F7" s="25" t="s">
        <v>10</v>
      </c>
      <c r="G7" s="26"/>
      <c r="H7" s="26"/>
      <c r="I7" s="26"/>
      <c r="J7" s="26"/>
      <c r="K7" s="26"/>
    </row>
    <row r="8" spans="1:11" ht="15" customHeight="1" x14ac:dyDescent="0.25">
      <c r="A8" s="15" t="s">
        <v>11</v>
      </c>
      <c r="B8" s="27">
        <v>406.08</v>
      </c>
      <c r="C8" s="21">
        <v>442</v>
      </c>
      <c r="D8" s="23">
        <v>483</v>
      </c>
      <c r="E8" s="24">
        <v>542</v>
      </c>
      <c r="F8" s="28"/>
      <c r="G8" s="26"/>
      <c r="H8" s="26"/>
      <c r="I8" s="26"/>
      <c r="J8" s="26"/>
      <c r="K8" s="26"/>
    </row>
    <row r="9" spans="1:11" ht="28.5" x14ac:dyDescent="0.2">
      <c r="A9" s="11" t="s">
        <v>12</v>
      </c>
      <c r="B9" s="21">
        <v>698.17</v>
      </c>
      <c r="C9" s="21">
        <v>750</v>
      </c>
      <c r="D9" s="23">
        <v>750</v>
      </c>
      <c r="E9" s="24">
        <v>750</v>
      </c>
      <c r="F9" s="15" t="s">
        <v>13</v>
      </c>
    </row>
    <row r="10" spans="1:11" ht="14.45" customHeight="1" x14ac:dyDescent="0.2">
      <c r="A10" s="11" t="s">
        <v>14</v>
      </c>
      <c r="B10" s="21" t="s">
        <v>15</v>
      </c>
      <c r="C10" s="21">
        <v>169</v>
      </c>
      <c r="D10" s="22">
        <v>216</v>
      </c>
      <c r="E10" s="24">
        <v>225</v>
      </c>
      <c r="F10" s="15" t="s">
        <v>16</v>
      </c>
    </row>
    <row r="11" spans="1:11" x14ac:dyDescent="0.2">
      <c r="A11" s="11" t="s">
        <v>17</v>
      </c>
      <c r="B11" s="21">
        <v>73.66</v>
      </c>
      <c r="C11" s="21">
        <v>150</v>
      </c>
      <c r="D11" s="23">
        <v>150</v>
      </c>
      <c r="E11" s="24">
        <v>75</v>
      </c>
    </row>
    <row r="12" spans="1:11" x14ac:dyDescent="0.2">
      <c r="A12" s="11" t="s">
        <v>18</v>
      </c>
      <c r="B12" s="21">
        <v>40</v>
      </c>
      <c r="C12" s="21">
        <v>40</v>
      </c>
      <c r="D12" s="23">
        <v>40</v>
      </c>
      <c r="E12" s="24">
        <v>40</v>
      </c>
    </row>
    <row r="13" spans="1:11" x14ac:dyDescent="0.2">
      <c r="A13" s="11" t="s">
        <v>19</v>
      </c>
      <c r="B13" s="21">
        <v>126</v>
      </c>
      <c r="C13" s="21">
        <v>145</v>
      </c>
      <c r="D13" s="29">
        <v>125.82</v>
      </c>
      <c r="E13" s="24">
        <v>145</v>
      </c>
    </row>
    <row r="14" spans="1:11" x14ac:dyDescent="0.2">
      <c r="A14" s="11" t="s">
        <v>20</v>
      </c>
      <c r="B14" s="21">
        <v>240</v>
      </c>
      <c r="C14" s="21">
        <v>240</v>
      </c>
      <c r="D14" s="23">
        <v>480</v>
      </c>
      <c r="E14" s="24">
        <v>480</v>
      </c>
    </row>
    <row r="15" spans="1:11" x14ac:dyDescent="0.2">
      <c r="A15" s="11" t="s">
        <v>21</v>
      </c>
      <c r="B15" s="21">
        <v>80</v>
      </c>
      <c r="C15" s="21">
        <v>160</v>
      </c>
      <c r="D15" s="23">
        <v>144</v>
      </c>
      <c r="E15" s="24">
        <v>160</v>
      </c>
      <c r="F15" s="15" t="s">
        <v>22</v>
      </c>
    </row>
    <row r="16" spans="1:11" x14ac:dyDescent="0.2">
      <c r="A16" s="11" t="s">
        <v>23</v>
      </c>
      <c r="B16" s="21">
        <v>565.47</v>
      </c>
      <c r="C16" s="21">
        <v>600</v>
      </c>
      <c r="D16" s="23">
        <v>582.03</v>
      </c>
      <c r="E16" s="24">
        <v>900</v>
      </c>
    </row>
    <row r="17" spans="1:9" x14ac:dyDescent="0.2">
      <c r="A17" s="11" t="s">
        <v>24</v>
      </c>
      <c r="B17" s="21">
        <v>38.93</v>
      </c>
      <c r="C17" s="21">
        <v>150</v>
      </c>
      <c r="D17" s="23">
        <v>100</v>
      </c>
      <c r="E17" s="24">
        <v>200</v>
      </c>
    </row>
    <row r="18" spans="1:9" x14ac:dyDescent="0.2">
      <c r="A18" s="11" t="s">
        <v>25</v>
      </c>
      <c r="B18" s="21">
        <v>144</v>
      </c>
      <c r="C18" s="21">
        <v>165</v>
      </c>
      <c r="D18" s="23">
        <v>240</v>
      </c>
      <c r="E18" s="24">
        <v>200</v>
      </c>
    </row>
    <row r="19" spans="1:9" x14ac:dyDescent="0.2">
      <c r="A19" s="11" t="s">
        <v>26</v>
      </c>
      <c r="B19" s="21">
        <v>300</v>
      </c>
      <c r="C19" s="21">
        <v>300</v>
      </c>
      <c r="D19" s="23">
        <v>300</v>
      </c>
      <c r="E19" s="24">
        <v>300</v>
      </c>
    </row>
    <row r="20" spans="1:9" x14ac:dyDescent="0.2">
      <c r="A20" s="11" t="s">
        <v>27</v>
      </c>
      <c r="B20" s="21">
        <v>546</v>
      </c>
      <c r="C20" s="21">
        <v>630</v>
      </c>
      <c r="D20" s="23">
        <v>672</v>
      </c>
      <c r="E20" s="24">
        <v>630</v>
      </c>
    </row>
    <row r="21" spans="1:9" x14ac:dyDescent="0.2">
      <c r="A21" s="11" t="s">
        <v>28</v>
      </c>
      <c r="B21" s="21">
        <v>0</v>
      </c>
      <c r="C21" s="29">
        <v>3355</v>
      </c>
      <c r="D21" s="23">
        <v>3637.56</v>
      </c>
      <c r="E21" s="30">
        <v>3640</v>
      </c>
    </row>
    <row r="22" spans="1:9" x14ac:dyDescent="0.2">
      <c r="A22" s="11" t="s">
        <v>29</v>
      </c>
      <c r="B22" s="21">
        <v>0</v>
      </c>
      <c r="C22" s="21">
        <v>0</v>
      </c>
      <c r="D22" s="21">
        <v>0</v>
      </c>
      <c r="E22" s="30">
        <v>300</v>
      </c>
    </row>
    <row r="23" spans="1:9" x14ac:dyDescent="0.2">
      <c r="A23" s="11" t="s">
        <v>30</v>
      </c>
      <c r="B23" s="21">
        <v>0</v>
      </c>
      <c r="C23" s="21">
        <v>0</v>
      </c>
      <c r="D23" s="23">
        <v>100.72</v>
      </c>
      <c r="E23" s="21">
        <v>0</v>
      </c>
    </row>
    <row r="24" spans="1:9" x14ac:dyDescent="0.2">
      <c r="A24" s="11" t="s">
        <v>31</v>
      </c>
      <c r="B24" s="21">
        <v>0</v>
      </c>
      <c r="C24" s="21">
        <v>0</v>
      </c>
      <c r="D24" s="21">
        <v>0</v>
      </c>
      <c r="E24" s="31">
        <v>500</v>
      </c>
    </row>
    <row r="25" spans="1:9" x14ac:dyDescent="0.2">
      <c r="A25" s="11" t="s">
        <v>32</v>
      </c>
      <c r="B25" s="21">
        <v>302.56</v>
      </c>
      <c r="C25" s="21">
        <v>300</v>
      </c>
      <c r="D25" s="23">
        <v>631.25</v>
      </c>
      <c r="E25" s="30">
        <v>300</v>
      </c>
    </row>
    <row r="26" spans="1:9" ht="15" x14ac:dyDescent="0.25">
      <c r="B26" s="32">
        <f>SUM(B7:B25)</f>
        <v>17096.689999999999</v>
      </c>
      <c r="C26" s="32">
        <f>SUM(C7:C25)</f>
        <v>22299</v>
      </c>
      <c r="D26" s="33">
        <f>SUM(D7:D25)</f>
        <v>24658.38</v>
      </c>
      <c r="E26" s="32">
        <f>SUM(E7:E25)</f>
        <v>27429</v>
      </c>
      <c r="F26" s="14"/>
    </row>
    <row r="27" spans="1:9" ht="15" x14ac:dyDescent="0.25">
      <c r="A27" s="16" t="s">
        <v>33</v>
      </c>
      <c r="B27" s="34"/>
      <c r="C27" s="35"/>
      <c r="E27" s="36"/>
    </row>
    <row r="28" spans="1:9" x14ac:dyDescent="0.2">
      <c r="A28" s="11" t="s">
        <v>34</v>
      </c>
      <c r="B28" s="21">
        <v>182.16</v>
      </c>
      <c r="C28" s="29">
        <v>202</v>
      </c>
      <c r="D28" s="23">
        <v>202.05</v>
      </c>
      <c r="E28" s="24">
        <v>198</v>
      </c>
    </row>
    <row r="29" spans="1:9" x14ac:dyDescent="0.2">
      <c r="A29" s="11" t="s">
        <v>35</v>
      </c>
      <c r="B29" s="21">
        <v>15</v>
      </c>
      <c r="C29" s="21">
        <v>15</v>
      </c>
      <c r="D29" s="22">
        <v>20</v>
      </c>
      <c r="E29" s="24">
        <v>20</v>
      </c>
    </row>
    <row r="30" spans="1:9" x14ac:dyDescent="0.2">
      <c r="A30" s="11" t="s">
        <v>36</v>
      </c>
      <c r="B30" s="21">
        <v>141</v>
      </c>
      <c r="C30" s="21">
        <v>155</v>
      </c>
      <c r="D30" s="22">
        <v>146</v>
      </c>
      <c r="E30" s="24">
        <v>155</v>
      </c>
      <c r="I30" s="37"/>
    </row>
    <row r="31" spans="1:9" x14ac:dyDescent="0.2">
      <c r="A31" s="11" t="s">
        <v>37</v>
      </c>
      <c r="B31" s="21">
        <v>50</v>
      </c>
      <c r="C31" s="21">
        <v>50</v>
      </c>
      <c r="D31" s="22">
        <v>50</v>
      </c>
      <c r="E31" s="24">
        <v>50</v>
      </c>
    </row>
    <row r="32" spans="1:9" x14ac:dyDescent="0.2">
      <c r="A32" s="11" t="s">
        <v>38</v>
      </c>
      <c r="B32" s="21">
        <v>0</v>
      </c>
      <c r="C32" s="21"/>
      <c r="D32" s="22">
        <v>45</v>
      </c>
      <c r="E32" s="24">
        <v>50</v>
      </c>
    </row>
    <row r="33" spans="1:9" ht="15" x14ac:dyDescent="0.25">
      <c r="B33" s="32">
        <f>SUM(B28:B32)</f>
        <v>388.15999999999997</v>
      </c>
      <c r="C33" s="32">
        <f>SUM(C28:C32)</f>
        <v>422</v>
      </c>
      <c r="D33" s="33">
        <f>SUM(D28:D32)</f>
        <v>463.05</v>
      </c>
      <c r="E33" s="32">
        <f>SUM(E28:E32)</f>
        <v>473</v>
      </c>
      <c r="F33" s="14"/>
    </row>
    <row r="34" spans="1:9" ht="15" x14ac:dyDescent="0.25">
      <c r="A34" s="16" t="s">
        <v>39</v>
      </c>
      <c r="B34" s="34"/>
      <c r="C34" s="35"/>
      <c r="D34" s="38"/>
      <c r="E34" s="36"/>
      <c r="G34" s="39"/>
    </row>
    <row r="35" spans="1:9" x14ac:dyDescent="0.2">
      <c r="A35" s="11" t="s">
        <v>40</v>
      </c>
      <c r="B35" s="21">
        <v>144.31</v>
      </c>
      <c r="C35" s="21">
        <v>200</v>
      </c>
      <c r="D35" s="23">
        <v>200</v>
      </c>
      <c r="E35" s="21">
        <v>200</v>
      </c>
      <c r="G35" s="39"/>
      <c r="H35" s="39"/>
      <c r="I35" s="39"/>
    </row>
    <row r="36" spans="1:9" x14ac:dyDescent="0.2">
      <c r="A36" s="11" t="s">
        <v>41</v>
      </c>
      <c r="B36" s="21">
        <v>400</v>
      </c>
      <c r="C36" s="21">
        <v>400</v>
      </c>
      <c r="D36" s="23">
        <v>540</v>
      </c>
      <c r="E36" s="21">
        <v>275</v>
      </c>
      <c r="G36" s="39"/>
      <c r="H36" s="39"/>
      <c r="I36" s="39"/>
    </row>
    <row r="37" spans="1:9" x14ac:dyDescent="0.2">
      <c r="A37" s="11" t="s">
        <v>42</v>
      </c>
      <c r="B37" s="21">
        <v>344</v>
      </c>
      <c r="C37" s="21">
        <v>350</v>
      </c>
      <c r="D37" s="23">
        <v>350</v>
      </c>
      <c r="E37" s="21">
        <v>350</v>
      </c>
      <c r="G37" s="39"/>
      <c r="H37" s="39"/>
      <c r="I37" s="39"/>
    </row>
    <row r="38" spans="1:9" x14ac:dyDescent="0.2">
      <c r="A38" s="11" t="s">
        <v>43</v>
      </c>
      <c r="B38" s="21">
        <v>250</v>
      </c>
      <c r="C38" s="21">
        <v>250</v>
      </c>
      <c r="D38" s="23">
        <v>250</v>
      </c>
      <c r="E38" s="21">
        <v>250</v>
      </c>
      <c r="G38" s="39"/>
      <c r="H38" s="39"/>
      <c r="I38" s="39"/>
    </row>
    <row r="39" spans="1:9" x14ac:dyDescent="0.2">
      <c r="A39" s="11" t="s">
        <v>44</v>
      </c>
      <c r="B39" s="21">
        <v>140.87</v>
      </c>
      <c r="C39" s="21">
        <v>175</v>
      </c>
      <c r="D39" s="22">
        <v>175</v>
      </c>
      <c r="E39" s="21">
        <v>175</v>
      </c>
      <c r="G39" s="39"/>
      <c r="H39" s="39"/>
      <c r="I39" s="39"/>
    </row>
    <row r="40" spans="1:9" x14ac:dyDescent="0.2">
      <c r="A40" s="11" t="s">
        <v>45</v>
      </c>
      <c r="B40" s="21">
        <v>0</v>
      </c>
      <c r="C40" s="21">
        <v>0</v>
      </c>
      <c r="D40" s="21">
        <v>0</v>
      </c>
      <c r="E40" s="21">
        <v>200</v>
      </c>
      <c r="G40" s="39"/>
      <c r="H40" s="39"/>
      <c r="I40" s="39"/>
    </row>
    <row r="41" spans="1:9" ht="15" x14ac:dyDescent="0.25">
      <c r="B41" s="32">
        <f>SUM(B35:B40)</f>
        <v>1279.1799999999998</v>
      </c>
      <c r="C41" s="32">
        <f>SUM(C35:C40)</f>
        <v>1375</v>
      </c>
      <c r="D41" s="33">
        <f>SUM(D35:D40)</f>
        <v>1515</v>
      </c>
      <c r="E41" s="32">
        <f>SUM(E35:E40)</f>
        <v>1450</v>
      </c>
      <c r="F41" s="14"/>
      <c r="G41" s="39"/>
      <c r="H41" s="39" t="s">
        <v>46</v>
      </c>
      <c r="I41" s="39"/>
    </row>
    <row r="42" spans="1:9" ht="15" x14ac:dyDescent="0.25">
      <c r="A42" s="16"/>
      <c r="B42" s="20"/>
      <c r="C42" s="21"/>
      <c r="D42" s="23"/>
      <c r="E42" s="21"/>
      <c r="G42" s="39"/>
      <c r="H42" s="39"/>
      <c r="I42" s="39"/>
    </row>
    <row r="43" spans="1:9" ht="15" x14ac:dyDescent="0.25">
      <c r="A43" s="4" t="s">
        <v>47</v>
      </c>
      <c r="B43" s="40"/>
      <c r="C43" s="35"/>
      <c r="D43" s="34"/>
      <c r="E43" s="36"/>
      <c r="G43" s="26"/>
    </row>
    <row r="44" spans="1:9" x14ac:dyDescent="0.2">
      <c r="A44" s="15" t="s">
        <v>48</v>
      </c>
      <c r="B44" s="27">
        <v>588</v>
      </c>
      <c r="C44" s="21">
        <v>560</v>
      </c>
      <c r="D44" s="29">
        <v>560</v>
      </c>
      <c r="E44" s="21">
        <v>560</v>
      </c>
      <c r="F44" s="15" t="s">
        <v>49</v>
      </c>
    </row>
    <row r="45" spans="1:9" x14ac:dyDescent="0.2">
      <c r="A45" s="11" t="s">
        <v>50</v>
      </c>
      <c r="B45" s="21">
        <v>600</v>
      </c>
      <c r="C45" s="21">
        <v>175</v>
      </c>
      <c r="D45" s="23">
        <v>175</v>
      </c>
      <c r="E45" s="21">
        <v>300</v>
      </c>
    </row>
    <row r="46" spans="1:9" x14ac:dyDescent="0.2">
      <c r="A46" s="11" t="s">
        <v>51</v>
      </c>
      <c r="B46" s="21">
        <v>209</v>
      </c>
      <c r="C46" s="21">
        <v>400</v>
      </c>
      <c r="D46" s="29">
        <v>400</v>
      </c>
      <c r="E46" s="21">
        <v>250</v>
      </c>
      <c r="G46" s="39"/>
      <c r="H46" s="39"/>
      <c r="I46" s="39"/>
    </row>
    <row r="47" spans="1:9" x14ac:dyDescent="0.2">
      <c r="A47" s="11" t="s">
        <v>52</v>
      </c>
      <c r="B47" s="21">
        <v>143.31</v>
      </c>
      <c r="C47" s="21">
        <v>400</v>
      </c>
      <c r="D47" s="29">
        <v>400</v>
      </c>
      <c r="E47" s="21">
        <v>250</v>
      </c>
      <c r="G47" s="39"/>
      <c r="H47" s="39"/>
      <c r="I47" s="39"/>
    </row>
    <row r="48" spans="1:9" x14ac:dyDescent="0.2">
      <c r="A48" s="11" t="s">
        <v>53</v>
      </c>
      <c r="B48" s="21">
        <v>238</v>
      </c>
      <c r="C48" s="21">
        <v>400</v>
      </c>
      <c r="D48" s="23">
        <v>400</v>
      </c>
      <c r="E48" s="21">
        <v>250</v>
      </c>
      <c r="F48" s="15" t="s">
        <v>54</v>
      </c>
      <c r="G48" s="39"/>
      <c r="H48" s="39"/>
      <c r="I48" s="39"/>
    </row>
    <row r="49" spans="1:9" x14ac:dyDescent="0.2">
      <c r="A49" s="11" t="s">
        <v>55</v>
      </c>
      <c r="B49" s="21">
        <v>60</v>
      </c>
      <c r="C49" s="21">
        <v>300</v>
      </c>
      <c r="D49" s="29">
        <v>300</v>
      </c>
      <c r="E49" s="21">
        <v>200</v>
      </c>
      <c r="G49" s="39"/>
      <c r="H49" s="39"/>
      <c r="I49" s="39"/>
    </row>
    <row r="50" spans="1:9" x14ac:dyDescent="0.2">
      <c r="A50" s="11" t="s">
        <v>56</v>
      </c>
      <c r="B50" s="21">
        <v>318</v>
      </c>
      <c r="C50" s="21">
        <v>400</v>
      </c>
      <c r="D50" s="23">
        <v>330.72</v>
      </c>
      <c r="E50" s="21">
        <v>375</v>
      </c>
      <c r="G50" s="39"/>
      <c r="H50" s="39"/>
      <c r="I50" s="39"/>
    </row>
    <row r="51" spans="1:9" x14ac:dyDescent="0.2">
      <c r="A51" s="11" t="s">
        <v>57</v>
      </c>
      <c r="B51" s="21">
        <v>0</v>
      </c>
      <c r="C51" s="21">
        <v>0</v>
      </c>
      <c r="D51" s="21">
        <v>0</v>
      </c>
      <c r="E51" s="21">
        <v>375</v>
      </c>
      <c r="G51" s="39"/>
      <c r="H51" s="39"/>
      <c r="I51" s="39"/>
    </row>
    <row r="52" spans="1:9" ht="28.5" x14ac:dyDescent="0.2">
      <c r="A52" s="15" t="s">
        <v>58</v>
      </c>
      <c r="B52" s="21">
        <v>300</v>
      </c>
      <c r="C52" s="21">
        <v>500</v>
      </c>
      <c r="D52" s="29">
        <v>500</v>
      </c>
      <c r="E52" s="21">
        <v>300</v>
      </c>
      <c r="G52" s="39"/>
      <c r="H52" s="39"/>
      <c r="I52" s="39"/>
    </row>
    <row r="53" spans="1:9" x14ac:dyDescent="0.2">
      <c r="A53" s="11" t="s">
        <v>59</v>
      </c>
      <c r="B53" s="21">
        <v>241.42</v>
      </c>
      <c r="C53" s="21">
        <v>300</v>
      </c>
      <c r="D53" s="22">
        <v>300</v>
      </c>
      <c r="E53" s="21">
        <v>250</v>
      </c>
      <c r="G53" s="39"/>
      <c r="H53" s="39"/>
      <c r="I53" s="39"/>
    </row>
    <row r="54" spans="1:9" ht="15" x14ac:dyDescent="0.25">
      <c r="B54" s="32">
        <f>SUM(B44:B53)</f>
        <v>2697.73</v>
      </c>
      <c r="C54" s="32">
        <f>SUM(C44:C53)</f>
        <v>3435</v>
      </c>
      <c r="D54" s="33">
        <f>SUM(D44:D53)</f>
        <v>3365.7200000000003</v>
      </c>
      <c r="E54" s="32">
        <f>SUM(E44:E53)</f>
        <v>3110</v>
      </c>
      <c r="F54" s="14"/>
    </row>
    <row r="55" spans="1:9" ht="15" x14ac:dyDescent="0.25">
      <c r="A55" s="16" t="s">
        <v>60</v>
      </c>
      <c r="B55" s="34"/>
      <c r="C55" s="35"/>
      <c r="D55" s="38"/>
      <c r="E55" s="36"/>
    </row>
    <row r="56" spans="1:9" x14ac:dyDescent="0.2">
      <c r="A56" s="11" t="s">
        <v>61</v>
      </c>
      <c r="B56" s="21">
        <v>1000</v>
      </c>
      <c r="C56" s="21">
        <v>1000</v>
      </c>
      <c r="D56" s="23">
        <v>1000</v>
      </c>
      <c r="E56" s="21">
        <v>1000</v>
      </c>
    </row>
    <row r="57" spans="1:9" ht="28.5" x14ac:dyDescent="0.2">
      <c r="A57" s="15" t="s">
        <v>62</v>
      </c>
      <c r="B57" s="21">
        <v>500</v>
      </c>
      <c r="C57" s="21">
        <v>500</v>
      </c>
      <c r="D57" s="23">
        <v>500</v>
      </c>
      <c r="E57" s="21">
        <v>500</v>
      </c>
    </row>
    <row r="58" spans="1:9" ht="28.5" x14ac:dyDescent="0.2">
      <c r="A58" s="11" t="s">
        <v>63</v>
      </c>
      <c r="B58" s="21">
        <v>280.73</v>
      </c>
      <c r="C58" s="21">
        <v>330</v>
      </c>
      <c r="D58" s="23">
        <v>330</v>
      </c>
      <c r="E58" s="21">
        <v>320</v>
      </c>
      <c r="F58" s="15" t="s">
        <v>64</v>
      </c>
    </row>
    <row r="59" spans="1:9" x14ac:dyDescent="0.2">
      <c r="A59" s="11" t="s">
        <v>65</v>
      </c>
      <c r="B59" s="21">
        <v>100</v>
      </c>
      <c r="C59" s="21">
        <v>100</v>
      </c>
      <c r="D59" s="23">
        <v>100</v>
      </c>
      <c r="E59" s="21">
        <v>100</v>
      </c>
    </row>
    <row r="60" spans="1:9" x14ac:dyDescent="0.2">
      <c r="A60" s="11" t="s">
        <v>66</v>
      </c>
      <c r="B60" s="21">
        <v>162.74</v>
      </c>
      <c r="C60" s="21">
        <v>180</v>
      </c>
      <c r="D60" s="23">
        <v>169.79</v>
      </c>
      <c r="E60" s="21">
        <v>175</v>
      </c>
      <c r="F60" s="15" t="s">
        <v>67</v>
      </c>
      <c r="G60" s="39"/>
      <c r="H60" s="39"/>
      <c r="I60" s="39"/>
    </row>
    <row r="61" spans="1:9" x14ac:dyDescent="0.2">
      <c r="A61" s="11" t="s">
        <v>68</v>
      </c>
      <c r="B61" s="21">
        <v>233.99</v>
      </c>
      <c r="C61" s="21">
        <v>400</v>
      </c>
      <c r="D61" s="23">
        <v>400</v>
      </c>
      <c r="E61" s="21">
        <v>300</v>
      </c>
    </row>
    <row r="62" spans="1:9" ht="15" x14ac:dyDescent="0.25">
      <c r="B62" s="32">
        <f>SUM(B56:B61)</f>
        <v>2277.46</v>
      </c>
      <c r="C62" s="32">
        <f>SUM(C56:C61)</f>
        <v>2510</v>
      </c>
      <c r="D62" s="33">
        <f>SUM(D56:D61)</f>
        <v>2499.79</v>
      </c>
      <c r="E62" s="32">
        <f>SUM(E56:E61)</f>
        <v>2395</v>
      </c>
      <c r="F62" s="14"/>
    </row>
    <row r="63" spans="1:9" ht="15" x14ac:dyDescent="0.25">
      <c r="A63" s="4" t="s">
        <v>69</v>
      </c>
      <c r="B63" s="41"/>
      <c r="C63" s="21"/>
      <c r="D63" s="42"/>
      <c r="E63" s="21"/>
    </row>
    <row r="64" spans="1:9" x14ac:dyDescent="0.2">
      <c r="A64" s="11" t="s">
        <v>70</v>
      </c>
      <c r="B64" s="21"/>
      <c r="C64" s="21">
        <v>0</v>
      </c>
      <c r="D64" s="22">
        <v>179500</v>
      </c>
      <c r="E64" s="21">
        <v>0</v>
      </c>
    </row>
    <row r="65" spans="1:6" ht="15" x14ac:dyDescent="0.25">
      <c r="B65" s="32">
        <f>SUM(B64:B64)</f>
        <v>0</v>
      </c>
      <c r="C65" s="32">
        <f>SUM(C64:C64)</f>
        <v>0</v>
      </c>
      <c r="D65" s="33">
        <f>SUM(D64:D64)</f>
        <v>179500</v>
      </c>
      <c r="E65" s="32">
        <f>SUM(E64:E64)</f>
        <v>0</v>
      </c>
      <c r="F65" s="14"/>
    </row>
    <row r="66" spans="1:6" ht="15" x14ac:dyDescent="0.25">
      <c r="B66" s="43"/>
      <c r="C66" s="43"/>
      <c r="D66" s="44"/>
      <c r="E66" s="43"/>
      <c r="F66" s="14"/>
    </row>
    <row r="67" spans="1:6" ht="15" x14ac:dyDescent="0.25">
      <c r="A67" s="4" t="s">
        <v>71</v>
      </c>
      <c r="B67" s="43">
        <f>B26+B33+B41+B54+B62+B65</f>
        <v>23739.219999999998</v>
      </c>
      <c r="C67" s="43">
        <f>C26+C33+C41+C54+C62+C65</f>
        <v>30041</v>
      </c>
      <c r="D67" s="43">
        <f>D26+D33+D41+D54+D62+D65</f>
        <v>212001.94</v>
      </c>
      <c r="E67" s="45">
        <f>E26+E33+E41+E54+E62+E65</f>
        <v>34857</v>
      </c>
      <c r="F67" s="14"/>
    </row>
    <row r="68" spans="1:6" ht="15" x14ac:dyDescent="0.25">
      <c r="A68" s="16"/>
      <c r="B68" s="20"/>
      <c r="C68" s="21"/>
      <c r="D68" s="23"/>
      <c r="E68" s="21"/>
    </row>
    <row r="69" spans="1:6" ht="15.75" thickBot="1" x14ac:dyDescent="0.3">
      <c r="D69" s="46"/>
    </row>
    <row r="70" spans="1:6" ht="15" x14ac:dyDescent="0.25">
      <c r="A70" s="4"/>
      <c r="D70" s="47" t="s">
        <v>72</v>
      </c>
      <c r="E70" s="48"/>
    </row>
    <row r="71" spans="1:6" s="26" customFormat="1" ht="15" x14ac:dyDescent="0.25">
      <c r="B71" s="46"/>
      <c r="D71" s="49"/>
      <c r="E71" s="50"/>
      <c r="F71" s="28"/>
    </row>
    <row r="72" spans="1:6" x14ac:dyDescent="0.2">
      <c r="D72" s="51" t="s">
        <v>73</v>
      </c>
      <c r="E72" s="52">
        <f>+E67</f>
        <v>34857</v>
      </c>
    </row>
    <row r="73" spans="1:6" s="26" customFormat="1" ht="15" x14ac:dyDescent="0.25">
      <c r="B73" s="46"/>
      <c r="D73" s="51" t="s">
        <v>74</v>
      </c>
      <c r="E73" s="53">
        <v>337.6</v>
      </c>
      <c r="F73" s="11"/>
    </row>
    <row r="74" spans="1:6" ht="15" x14ac:dyDescent="0.25">
      <c r="D74" s="51" t="s">
        <v>75</v>
      </c>
      <c r="E74" s="54">
        <f>ROUND(E72/E73,2)</f>
        <v>103.25</v>
      </c>
      <c r="F74" s="11"/>
    </row>
    <row r="75" spans="1:6" x14ac:dyDescent="0.2">
      <c r="D75" s="51"/>
      <c r="E75" s="55"/>
      <c r="F75" s="11"/>
    </row>
    <row r="76" spans="1:6" x14ac:dyDescent="0.2">
      <c r="D76" s="51" t="s">
        <v>76</v>
      </c>
      <c r="E76" s="56">
        <v>95.99</v>
      </c>
      <c r="F76" s="11"/>
    </row>
    <row r="77" spans="1:6" x14ac:dyDescent="0.2">
      <c r="D77" s="51"/>
      <c r="E77" s="56">
        <v>31341</v>
      </c>
    </row>
    <row r="78" spans="1:6" x14ac:dyDescent="0.2">
      <c r="D78" s="51"/>
      <c r="E78" s="56"/>
    </row>
    <row r="79" spans="1:6" x14ac:dyDescent="0.2">
      <c r="D79" s="51" t="s">
        <v>77</v>
      </c>
      <c r="E79" s="56">
        <f>+E74-E76</f>
        <v>7.2600000000000051</v>
      </c>
    </row>
    <row r="80" spans="1:6" ht="15" thickBot="1" x14ac:dyDescent="0.25">
      <c r="D80" s="57"/>
      <c r="E80" s="58">
        <f>E79/E76</f>
        <v>7.5632878424835973E-2</v>
      </c>
    </row>
    <row r="82" spans="4:6" ht="15" x14ac:dyDescent="0.25">
      <c r="D82" s="46"/>
    </row>
    <row r="83" spans="4:6" ht="15" x14ac:dyDescent="0.25">
      <c r="D83" s="59"/>
      <c r="E83" s="59"/>
      <c r="F83" s="14"/>
    </row>
    <row r="84" spans="4:6" ht="15" x14ac:dyDescent="0.25">
      <c r="D84" s="46"/>
      <c r="E84" s="26"/>
    </row>
    <row r="85" spans="4:6" x14ac:dyDescent="0.2">
      <c r="D85" s="60"/>
      <c r="E85" s="61"/>
    </row>
    <row r="86" spans="4:6" x14ac:dyDescent="0.2">
      <c r="D86" s="60"/>
      <c r="E86" s="62"/>
    </row>
    <row r="87" spans="4:6" ht="15" x14ac:dyDescent="0.25">
      <c r="D87" s="60"/>
      <c r="E87" s="63"/>
    </row>
    <row r="88" spans="4:6" x14ac:dyDescent="0.2">
      <c r="D88" s="60"/>
    </row>
    <row r="89" spans="4:6" x14ac:dyDescent="0.2">
      <c r="D89" s="60"/>
      <c r="E89" s="37"/>
    </row>
    <row r="90" spans="4:6" x14ac:dyDescent="0.2">
      <c r="D90" s="60"/>
      <c r="E90" s="37"/>
    </row>
    <row r="91" spans="4:6" x14ac:dyDescent="0.2">
      <c r="D91" s="60"/>
      <c r="E91" s="37"/>
    </row>
    <row r="92" spans="4:6" x14ac:dyDescent="0.2">
      <c r="D92" s="60"/>
      <c r="E92" s="37"/>
    </row>
    <row r="93" spans="4:6" x14ac:dyDescent="0.2">
      <c r="E93" s="64"/>
    </row>
  </sheetData>
  <mergeCells count="2">
    <mergeCell ref="D70:E70"/>
    <mergeCell ref="D83:E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Spiers</dc:creator>
  <cp:lastModifiedBy>Victoria Spiers</cp:lastModifiedBy>
  <dcterms:created xsi:type="dcterms:W3CDTF">2023-03-24T11:48:57Z</dcterms:created>
  <dcterms:modified xsi:type="dcterms:W3CDTF">2023-03-24T11:50:00Z</dcterms:modified>
</cp:coreProperties>
</file>