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76ca7a6b5130574/Documents/"/>
    </mc:Choice>
  </mc:AlternateContent>
  <xr:revisionPtr revIDLastSave="1" documentId="8_{64F9A6A1-E2E7-42A9-91DF-DD0895A388AD}" xr6:coauthVersionLast="47" xr6:coauthVersionMax="47" xr10:uidLastSave="{F4B2E34A-5770-44E3-AA96-B4FA1CDB6C51}"/>
  <bookViews>
    <workbookView xWindow="-120" yWindow="-120" windowWidth="29040" windowHeight="15720" xr2:uid="{95461534-339A-4F93-8A21-6FBB0941AAD4}"/>
  </bookViews>
  <sheets>
    <sheet name="Budget" sheetId="1" r:id="rId1"/>
    <sheet name="Reserv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E66" i="1"/>
  <c r="E79" i="1"/>
  <c r="E84" i="1" s="1"/>
  <c r="E85" i="1" s="1"/>
  <c r="E63" i="1" l="1"/>
  <c r="E55" i="1"/>
  <c r="E43" i="1"/>
  <c r="E35" i="1"/>
  <c r="E28" i="1"/>
  <c r="E68" i="1" l="1"/>
  <c r="D11" i="2" l="1"/>
  <c r="C11" i="2"/>
  <c r="B11" i="2" l="1"/>
  <c r="H79" i="1" l="1"/>
  <c r="H84" i="1" s="1"/>
  <c r="H85" i="1" s="1"/>
  <c r="F43" i="1"/>
  <c r="F63" i="1"/>
  <c r="F55" i="1"/>
  <c r="F35" i="1"/>
  <c r="F28" i="1"/>
  <c r="D66" i="1"/>
  <c r="B66" i="1"/>
  <c r="C66" i="1"/>
  <c r="D63" i="1"/>
  <c r="B63" i="1"/>
  <c r="C63" i="1"/>
  <c r="D55" i="1"/>
  <c r="B55" i="1"/>
  <c r="C55" i="1"/>
  <c r="D43" i="1"/>
  <c r="B43" i="1"/>
  <c r="C43" i="1"/>
  <c r="D35" i="1"/>
  <c r="B35" i="1"/>
  <c r="C35" i="1"/>
  <c r="D28" i="1"/>
  <c r="B28" i="1"/>
  <c r="C28" i="1"/>
  <c r="F68" i="1" l="1"/>
  <c r="B68" i="1"/>
  <c r="D68" i="1"/>
  <c r="C6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Spiers</author>
  </authors>
  <commentList>
    <comment ref="E7" authorId="0" shapeId="0" xr:uid="{AE20EFC7-B436-4402-AD12-97DA3F8C5E57}">
      <text>
        <r>
          <rPr>
            <b/>
            <sz val="9"/>
            <color indexed="81"/>
            <rFont val="Tahoma"/>
            <family val="2"/>
          </rPr>
          <t>Victoria Spiers:</t>
        </r>
        <r>
          <rPr>
            <sz val="9"/>
            <color indexed="81"/>
            <rFont val="Tahoma"/>
            <family val="2"/>
          </rPr>
          <t xml:space="preserve">
Salary payments expected to exceed budget, due to higher number of hours worked - committee to review. 54.4% of Precept</t>
        </r>
      </text>
    </comment>
    <comment ref="C27" authorId="0" shapeId="0" xr:uid="{969C28AB-B385-4E97-972D-68305A48627D}">
      <text>
        <r>
          <rPr>
            <b/>
            <sz val="9"/>
            <color indexed="81"/>
            <rFont val="Tahoma"/>
            <family val="2"/>
          </rPr>
          <t>Victoria Spiers:</t>
        </r>
        <r>
          <rPr>
            <sz val="9"/>
            <color indexed="81"/>
            <rFont val="Tahoma"/>
            <family val="2"/>
          </rPr>
          <t xml:space="preserve">
£499 - new laptop
£132.25 - photocopying of B2139 consultation docs
£126.02 - misc</t>
        </r>
      </text>
    </comment>
    <comment ref="E27" authorId="0" shapeId="0" xr:uid="{066EB949-1012-4D43-A66E-86202FCF6DC6}">
      <text>
        <r>
          <rPr>
            <b/>
            <sz val="9"/>
            <color indexed="81"/>
            <rFont val="Tahoma"/>
            <family val="2"/>
          </rPr>
          <t>Victoria Spiers:</t>
        </r>
        <r>
          <rPr>
            <sz val="9"/>
            <color indexed="81"/>
            <rFont val="Tahoma"/>
            <family val="2"/>
          </rPr>
          <t xml:space="preserve">
Monthly fee for 4G B'band for CCTV, new printer, biodiversity report, planning fee CLD</t>
        </r>
      </text>
    </comment>
    <comment ref="C41" authorId="0" shapeId="0" xr:uid="{B5832040-0727-4882-9CE5-1A988AE6FAFD}">
      <text>
        <r>
          <rPr>
            <b/>
            <sz val="9"/>
            <color indexed="81"/>
            <rFont val="Tahoma"/>
            <family val="2"/>
          </rPr>
          <t>Victoria Spiers:</t>
        </r>
        <r>
          <rPr>
            <sz val="9"/>
            <color indexed="81"/>
            <rFont val="Tahoma"/>
            <family val="2"/>
          </rPr>
          <t xml:space="preserve">
Tree inspection £540</t>
        </r>
      </text>
    </comment>
    <comment ref="F52" authorId="0" shapeId="0" xr:uid="{99FE4251-56BB-46A5-B072-5F4B11FB6ED1}">
      <text>
        <r>
          <rPr>
            <b/>
            <sz val="9"/>
            <color indexed="81"/>
            <rFont val="Tahoma"/>
            <family val="2"/>
          </rPr>
          <t>Victoria Spiers:</t>
        </r>
        <r>
          <rPr>
            <sz val="9"/>
            <color indexed="81"/>
            <rFont val="Tahoma"/>
            <family val="2"/>
          </rPr>
          <t xml:space="preserve">
£2000 put into earmarked reserves</t>
        </r>
      </text>
    </comment>
    <comment ref="C54" authorId="0" shapeId="0" xr:uid="{F17E297B-8F0B-4322-8241-BB6567A6BD22}">
      <text>
        <r>
          <rPr>
            <b/>
            <sz val="9"/>
            <color indexed="81"/>
            <rFont val="Tahoma"/>
            <family val="2"/>
          </rPr>
          <t>Victoria Spiers:</t>
        </r>
        <r>
          <rPr>
            <sz val="9"/>
            <color indexed="81"/>
            <rFont val="Tahoma"/>
            <family val="2"/>
          </rPr>
          <t xml:space="preserve">
£159.72 - New 'to the village sign' + fixings
£32.46 - dog fouling signs
£1239 - installation new HB name sign</t>
        </r>
      </text>
    </comment>
    <comment ref="E54" authorId="0" shapeId="0" xr:uid="{7A24EF48-21BA-4023-ABE8-6823D8952197}">
      <text>
        <r>
          <rPr>
            <b/>
            <sz val="9"/>
            <color indexed="81"/>
            <rFont val="Tahoma"/>
            <family val="2"/>
          </rPr>
          <t>Victoria Spiers:</t>
        </r>
        <r>
          <rPr>
            <sz val="9"/>
            <color indexed="81"/>
            <rFont val="Tahoma"/>
            <family val="2"/>
          </rPr>
          <t xml:space="preserve">
2 x new litter bins
</t>
        </r>
      </text>
    </comment>
  </commentList>
</comments>
</file>

<file path=xl/sharedStrings.xml><?xml version="1.0" encoding="utf-8"?>
<sst xmlns="http://schemas.openxmlformats.org/spreadsheetml/2006/main" count="107" uniqueCount="97">
  <si>
    <t>AMBERLEY PARISH COUNCIL - BUDGET 2023/2024</t>
  </si>
  <si>
    <t>Notes</t>
  </si>
  <si>
    <t>PAYMENTS</t>
  </si>
  <si>
    <t>£</t>
  </si>
  <si>
    <t>Administration</t>
  </si>
  <si>
    <t>Clerk's gross salary (includes PAYE and pension contributions)</t>
  </si>
  <si>
    <t>Clerk's pension - 3% employer contribution</t>
  </si>
  <si>
    <t>Office costs and expenses</t>
  </si>
  <si>
    <t>£26 per month WFH allowance &amp; stationery etc</t>
  </si>
  <si>
    <t>Travel (mileage) expenses</t>
  </si>
  <si>
    <t>Councillor's expenses</t>
  </si>
  <si>
    <t>Data Protection Act notification</t>
  </si>
  <si>
    <t xml:space="preserve">Internal audit fee </t>
  </si>
  <si>
    <t xml:space="preserve">External audit fee </t>
  </si>
  <si>
    <t xml:space="preserve">Church Hall hire </t>
  </si>
  <si>
    <t>Insurance annual policy</t>
  </si>
  <si>
    <r>
      <t>Training costs &amp; conferences</t>
    </r>
    <r>
      <rPr>
        <i/>
        <sz val="11"/>
        <rFont val="Arial"/>
        <family val="2"/>
      </rPr>
      <t xml:space="preserve"> </t>
    </r>
  </si>
  <si>
    <t>Playground annual inspection</t>
  </si>
  <si>
    <t xml:space="preserve">Football field rent </t>
  </si>
  <si>
    <t>Website hosting and 10 email addresses</t>
  </si>
  <si>
    <t>PWLB annual repayments</t>
  </si>
  <si>
    <t>Car park - electricity cost for lighting</t>
  </si>
  <si>
    <t xml:space="preserve">Zoom </t>
  </si>
  <si>
    <t>Election costs</t>
  </si>
  <si>
    <t>Subscriptions</t>
  </si>
  <si>
    <t xml:space="preserve">WSALC/NALC </t>
  </si>
  <si>
    <t>HALC</t>
  </si>
  <si>
    <t>SLCC</t>
  </si>
  <si>
    <t>Parish magazine</t>
  </si>
  <si>
    <t>Geoxsphere (Parish online mapping)</t>
  </si>
  <si>
    <t>Roads and Paths</t>
  </si>
  <si>
    <t>New tools and maintenance</t>
  </si>
  <si>
    <t>Tree maintenance</t>
  </si>
  <si>
    <t>Ditch maintenance and disposal of debris - Ruffs path</t>
  </si>
  <si>
    <t>Ditch maintenance - cricket field</t>
  </si>
  <si>
    <t>Contingency (and/or ad hoc payments)</t>
  </si>
  <si>
    <t>Traffic survey Houghton Bridge</t>
  </si>
  <si>
    <t xml:space="preserve">  </t>
  </si>
  <si>
    <t>Assets and Amenities</t>
  </si>
  <si>
    <t xml:space="preserve">Lawnmowing at Hurst Cottages playground </t>
  </si>
  <si>
    <t>Hedge cutting (including Ruffs &amp; Crofts path &amp; cricket field)</t>
  </si>
  <si>
    <t>Playground maintenance/repairs for recreation ground equipment</t>
  </si>
  <si>
    <t>Playground maintenance/repairs for Hurst Cottages</t>
  </si>
  <si>
    <t>Football field maintenance</t>
  </si>
  <si>
    <t>Cricket field maintenance</t>
  </si>
  <si>
    <t>Car park maintenance</t>
  </si>
  <si>
    <t>Bus shelters/kissing gate at Ham Piece/Noticeboards/Millennium Bridge maintenance</t>
  </si>
  <si>
    <t>Contingency (and/or additional ad hoc payments)</t>
  </si>
  <si>
    <t>Grants and donations</t>
  </si>
  <si>
    <t>Annual grant to Amberley Cricket Club</t>
  </si>
  <si>
    <t>Annual grant to Amberley PCC (towards costs of running Church Hall)</t>
  </si>
  <si>
    <t xml:space="preserve">Trustees of Millennium Green </t>
  </si>
  <si>
    <t>Annual donation to AGNES</t>
  </si>
  <si>
    <t>ACC - donation for insurance for use of tractor on the road</t>
  </si>
  <si>
    <t>Tractor used to cut grass for the football field</t>
  </si>
  <si>
    <t>Miscellaneous donations to other bodies</t>
  </si>
  <si>
    <t>Car Park</t>
  </si>
  <si>
    <t>Car park works</t>
  </si>
  <si>
    <t>TOTAL PAYMENTS</t>
  </si>
  <si>
    <t>Precept amount</t>
  </si>
  <si>
    <t>Tax base</t>
  </si>
  <si>
    <t>Per Band D</t>
  </si>
  <si>
    <t>2022/23 Band D</t>
  </si>
  <si>
    <t xml:space="preserve">Increase </t>
  </si>
  <si>
    <t>Actual outcome from 2022/23</t>
  </si>
  <si>
    <t>25 trips per year at 45p per mile (25 miles)</t>
  </si>
  <si>
    <t>PRECEPT CALCULATION 2024/25</t>
  </si>
  <si>
    <t>PRECEPT CALCULATION 2023/24</t>
  </si>
  <si>
    <t>18 mows at £28 per cut</t>
  </si>
  <si>
    <t>Litter bin emptying by HDC</t>
  </si>
  <si>
    <t>Earmarked reserves</t>
  </si>
  <si>
    <t>Grant from Operation Watershed</t>
  </si>
  <si>
    <t>Ruffs Path work</t>
  </si>
  <si>
    <t>Grant for Noticeboard</t>
  </si>
  <si>
    <t xml:space="preserve">CIL funds </t>
  </si>
  <si>
    <t>TOTAL RESERVES</t>
  </si>
  <si>
    <t>Proposed reserves for 2024/25</t>
  </si>
  <si>
    <t>Actual reserves at YE 2022/23</t>
  </si>
  <si>
    <t>Car Park Grants</t>
  </si>
  <si>
    <t xml:space="preserve">Car Park </t>
  </si>
  <si>
    <t>Agreed reserves for 2023/24</t>
  </si>
  <si>
    <t>General reserves (bank account balance minus earmarked reserves)</t>
  </si>
  <si>
    <t>Monthly unlimited 4G Broadband for car park</t>
  </si>
  <si>
    <t>Predicted reserves at YE for 2023/24</t>
  </si>
  <si>
    <t>Agreed Budget for 2023/24</t>
  </si>
  <si>
    <t>Agreed Budget for 2022/23</t>
  </si>
  <si>
    <t>AMBERLEY PARISH COUNCIL - BUDGET 2024/2025</t>
  </si>
  <si>
    <t>Expected payments at EOY 31.03.24</t>
  </si>
  <si>
    <t>Paid by Grants/CIL</t>
  </si>
  <si>
    <t>Banking charges</t>
  </si>
  <si>
    <t>24 hours pw @ £16.02 + 5% contingency to take into account any possible 2024 pay award</t>
  </si>
  <si>
    <t>Contingency/ad hoc expenditure</t>
  </si>
  <si>
    <t>EM reserves</t>
  </si>
  <si>
    <t xml:space="preserve"> </t>
  </si>
  <si>
    <t>Based on 8 hires at £16 per hire</t>
  </si>
  <si>
    <t>Includes hire of roller</t>
  </si>
  <si>
    <t>FINAL Budget for 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</si>
</sst>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#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i/>
      <sz val="11"/>
      <name val="Arial"/>
      <family val="2"/>
    </font>
    <font>
      <sz val="11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b/>
      <i/>
      <sz val="10"/>
      <name val="Verdana"/>
      <family val="2"/>
    </font>
    <font>
      <b/>
      <i/>
      <sz val="10"/>
      <color theme="1"/>
      <name val="Verdana"/>
      <family val="2"/>
    </font>
    <font>
      <sz val="10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2" fillId="0" borderId="1" xfId="0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4" fontId="4" fillId="0" borderId="0" xfId="0" applyNumberFormat="1" applyFont="1" applyAlignment="1">
      <alignment horizontal="left"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/>
    <xf numFmtId="4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4" fillId="0" borderId="0" xfId="1" applyFont="1" applyFill="1"/>
    <xf numFmtId="43" fontId="5" fillId="0" borderId="0" xfId="1" applyFont="1" applyFill="1"/>
    <xf numFmtId="2" fontId="5" fillId="0" borderId="0" xfId="0" applyNumberFormat="1" applyFont="1"/>
    <xf numFmtId="0" fontId="6" fillId="0" borderId="0" xfId="0" applyFont="1" applyAlignment="1">
      <alignment wrapText="1"/>
    </xf>
    <xf numFmtId="0" fontId="7" fillId="0" borderId="0" xfId="0" applyFont="1"/>
    <xf numFmtId="43" fontId="5" fillId="0" borderId="0" xfId="1" applyFont="1" applyFill="1" applyAlignment="1">
      <alignment wrapText="1"/>
    </xf>
    <xf numFmtId="0" fontId="7" fillId="0" borderId="0" xfId="0" applyFont="1" applyAlignment="1">
      <alignment wrapText="1"/>
    </xf>
    <xf numFmtId="43" fontId="6" fillId="0" borderId="0" xfId="1" applyFont="1" applyFill="1"/>
    <xf numFmtId="2" fontId="5" fillId="0" borderId="0" xfId="1" applyNumberFormat="1" applyFont="1" applyFill="1"/>
    <xf numFmtId="2" fontId="6" fillId="0" borderId="0" xfId="1" applyNumberFormat="1" applyFont="1" applyFill="1"/>
    <xf numFmtId="43" fontId="2" fillId="0" borderId="2" xfId="1" applyFont="1" applyFill="1" applyBorder="1"/>
    <xf numFmtId="4" fontId="4" fillId="0" borderId="0" xfId="0" applyNumberFormat="1" applyFont="1"/>
    <xf numFmtId="164" fontId="5" fillId="0" borderId="0" xfId="0" applyNumberFormat="1" applyFont="1"/>
    <xf numFmtId="4" fontId="5" fillId="0" borderId="0" xfId="0" applyNumberFormat="1" applyFont="1"/>
    <xf numFmtId="44" fontId="5" fillId="0" borderId="0" xfId="0" applyNumberFormat="1" applyFont="1"/>
    <xf numFmtId="0" fontId="9" fillId="0" borderId="0" xfId="0" applyFont="1"/>
    <xf numFmtId="4" fontId="2" fillId="0" borderId="0" xfId="0" applyNumberFormat="1" applyFont="1"/>
    <xf numFmtId="43" fontId="2" fillId="0" borderId="0" xfId="1" applyFont="1" applyFill="1"/>
    <xf numFmtId="43" fontId="2" fillId="0" borderId="0" xfId="1" applyFont="1" applyFill="1" applyBorder="1"/>
    <xf numFmtId="4" fontId="7" fillId="0" borderId="0" xfId="0" applyNumberFormat="1" applyFont="1"/>
    <xf numFmtId="4" fontId="7" fillId="0" borderId="3" xfId="0" applyNumberFormat="1" applyFont="1" applyBorder="1"/>
    <xf numFmtId="0" fontId="7" fillId="0" borderId="4" xfId="0" applyFont="1" applyBorder="1"/>
    <xf numFmtId="4" fontId="5" fillId="0" borderId="3" xfId="0" applyNumberFormat="1" applyFont="1" applyBorder="1" applyAlignment="1">
      <alignment horizontal="right"/>
    </xf>
    <xf numFmtId="44" fontId="5" fillId="0" borderId="4" xfId="1" applyNumberFormat="1" applyFont="1" applyFill="1" applyBorder="1"/>
    <xf numFmtId="43" fontId="5" fillId="0" borderId="4" xfId="1" applyFont="1" applyFill="1" applyBorder="1"/>
    <xf numFmtId="44" fontId="2" fillId="0" borderId="4" xfId="1" applyNumberFormat="1" applyFont="1" applyFill="1" applyBorder="1"/>
    <xf numFmtId="0" fontId="5" fillId="0" borderId="4" xfId="0" applyFont="1" applyBorder="1"/>
    <xf numFmtId="44" fontId="5" fillId="0" borderId="4" xfId="0" applyNumberFormat="1" applyFont="1" applyBorder="1"/>
    <xf numFmtId="4" fontId="5" fillId="0" borderId="5" xfId="0" applyNumberFormat="1" applyFont="1" applyBorder="1"/>
    <xf numFmtId="10" fontId="5" fillId="0" borderId="6" xfId="2" applyNumberFormat="1" applyFont="1" applyFill="1" applyBorder="1"/>
    <xf numFmtId="0" fontId="2" fillId="0" borderId="0" xfId="0" applyFont="1" applyAlignment="1">
      <alignment horizontal="center"/>
    </xf>
    <xf numFmtId="44" fontId="5" fillId="0" borderId="0" xfId="1" applyNumberFormat="1" applyFont="1" applyFill="1" applyBorder="1"/>
    <xf numFmtId="43" fontId="5" fillId="0" borderId="0" xfId="1" applyFont="1" applyFill="1" applyBorder="1"/>
    <xf numFmtId="44" fontId="2" fillId="0" borderId="0" xfId="1" applyNumberFormat="1" applyFont="1" applyFill="1" applyBorder="1"/>
    <xf numFmtId="10" fontId="5" fillId="0" borderId="0" xfId="2" applyNumberFormat="1" applyFont="1" applyFill="1" applyBorder="1"/>
    <xf numFmtId="43" fontId="2" fillId="0" borderId="4" xfId="1" applyFont="1" applyFill="1" applyBorder="1"/>
    <xf numFmtId="4" fontId="12" fillId="0" borderId="0" xfId="0" applyNumberFormat="1" applyFont="1"/>
    <xf numFmtId="4" fontId="14" fillId="0" borderId="0" xfId="0" applyNumberFormat="1" applyFont="1"/>
    <xf numFmtId="4" fontId="13" fillId="0" borderId="0" xfId="0" applyNumberFormat="1" applyFont="1"/>
    <xf numFmtId="43" fontId="13" fillId="0" borderId="0" xfId="1" applyFont="1" applyFill="1"/>
    <xf numFmtId="43" fontId="13" fillId="0" borderId="0" xfId="1" applyFont="1" applyFill="1" applyBorder="1"/>
    <xf numFmtId="43" fontId="14" fillId="0" borderId="0" xfId="1" applyFont="1" applyFill="1" applyBorder="1"/>
    <xf numFmtId="43" fontId="16" fillId="0" borderId="0" xfId="1" applyFont="1" applyFill="1" applyBorder="1"/>
    <xf numFmtId="43" fontId="12" fillId="0" borderId="0" xfId="1" applyFont="1" applyFill="1" applyBorder="1"/>
    <xf numFmtId="43" fontId="17" fillId="0" borderId="0" xfId="1" applyFont="1" applyFill="1" applyBorder="1"/>
    <xf numFmtId="4" fontId="18" fillId="0" borderId="0" xfId="1" applyNumberFormat="1" applyFont="1" applyFill="1" applyBorder="1"/>
    <xf numFmtId="4" fontId="17" fillId="0" borderId="0" xfId="0" applyNumberFormat="1" applyFont="1"/>
    <xf numFmtId="4" fontId="14" fillId="0" borderId="0" xfId="0" applyNumberFormat="1" applyFont="1" applyAlignment="1">
      <alignment horizontal="right"/>
    </xf>
    <xf numFmtId="0" fontId="19" fillId="0" borderId="1" xfId="0" applyFont="1" applyBorder="1"/>
    <xf numFmtId="4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wrapText="1"/>
    </xf>
    <xf numFmtId="4" fontId="19" fillId="0" borderId="1" xfId="0" applyNumberFormat="1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9" fillId="0" borderId="0" xfId="0" applyFont="1" applyAlignment="1">
      <alignment wrapText="1"/>
    </xf>
    <xf numFmtId="0" fontId="19" fillId="0" borderId="0" xfId="0" applyFont="1"/>
    <xf numFmtId="4" fontId="19" fillId="0" borderId="0" xfId="0" applyNumberFormat="1" applyFont="1"/>
    <xf numFmtId="43" fontId="20" fillId="0" borderId="2" xfId="1" applyFont="1" applyFill="1" applyBorder="1"/>
    <xf numFmtId="0" fontId="21" fillId="0" borderId="0" xfId="0" applyFont="1" applyAlignment="1">
      <alignment wrapText="1"/>
    </xf>
    <xf numFmtId="0" fontId="21" fillId="0" borderId="0" xfId="0" applyFont="1"/>
    <xf numFmtId="4" fontId="21" fillId="0" borderId="0" xfId="0" applyNumberFormat="1" applyFont="1"/>
    <xf numFmtId="164" fontId="21" fillId="0" borderId="0" xfId="0" applyNumberFormat="1" applyFont="1"/>
    <xf numFmtId="4" fontId="23" fillId="0" borderId="0" xfId="0" applyNumberFormat="1" applyFont="1"/>
    <xf numFmtId="0" fontId="23" fillId="0" borderId="0" xfId="0" applyFont="1" applyAlignment="1">
      <alignment wrapText="1"/>
    </xf>
    <xf numFmtId="0" fontId="23" fillId="0" borderId="0" xfId="0" applyFont="1"/>
    <xf numFmtId="43" fontId="24" fillId="0" borderId="0" xfId="1" applyFont="1" applyFill="1"/>
    <xf numFmtId="0" fontId="20" fillId="0" borderId="0" xfId="0" applyFont="1"/>
    <xf numFmtId="43" fontId="20" fillId="0" borderId="0" xfId="1" applyFont="1" applyFill="1" applyBorder="1"/>
    <xf numFmtId="43" fontId="21" fillId="0" borderId="0" xfId="1" applyFont="1" applyFill="1" applyBorder="1"/>
    <xf numFmtId="0" fontId="24" fillId="0" borderId="0" xfId="0" applyFont="1"/>
    <xf numFmtId="43" fontId="24" fillId="0" borderId="0" xfId="1" applyFont="1" applyFill="1" applyBorder="1"/>
    <xf numFmtId="43" fontId="19" fillId="0" borderId="0" xfId="1" applyFont="1" applyFill="1" applyBorder="1"/>
    <xf numFmtId="0" fontId="22" fillId="0" borderId="0" xfId="0" applyFont="1"/>
    <xf numFmtId="43" fontId="22" fillId="0" borderId="0" xfId="1" applyFont="1" applyFill="1" applyBorder="1"/>
    <xf numFmtId="0" fontId="26" fillId="0" borderId="0" xfId="0" applyFont="1"/>
    <xf numFmtId="4" fontId="26" fillId="0" borderId="0" xfId="0" applyNumberFormat="1" applyFont="1"/>
    <xf numFmtId="0" fontId="26" fillId="0" borderId="0" xfId="0" applyFont="1" applyAlignment="1">
      <alignment wrapText="1"/>
    </xf>
    <xf numFmtId="4" fontId="25" fillId="0" borderId="0" xfId="0" applyNumberFormat="1" applyFont="1"/>
    <xf numFmtId="0" fontId="25" fillId="0" borderId="0" xfId="0" applyFont="1"/>
    <xf numFmtId="0" fontId="25" fillId="0" borderId="0" xfId="0" applyFont="1" applyAlignment="1">
      <alignment wrapText="1"/>
    </xf>
    <xf numFmtId="4" fontId="21" fillId="0" borderId="0" xfId="0" applyNumberFormat="1" applyFont="1" applyAlignment="1">
      <alignment horizontal="right"/>
    </xf>
    <xf numFmtId="43" fontId="21" fillId="0" borderId="0" xfId="0" applyNumberFormat="1" applyFont="1"/>
    <xf numFmtId="10" fontId="21" fillId="0" borderId="0" xfId="2" applyNumberFormat="1" applyFont="1" applyFill="1" applyBorder="1"/>
    <xf numFmtId="43" fontId="21" fillId="0" borderId="0" xfId="1" applyFont="1" applyFill="1" applyAlignment="1">
      <alignment horizontal="right"/>
    </xf>
    <xf numFmtId="0" fontId="21" fillId="0" borderId="0" xfId="0" applyFont="1" applyAlignment="1">
      <alignment horizontal="right"/>
    </xf>
    <xf numFmtId="43" fontId="19" fillId="0" borderId="2" xfId="1" applyFont="1" applyFill="1" applyBorder="1" applyAlignment="1">
      <alignment horizontal="right"/>
    </xf>
    <xf numFmtId="43" fontId="23" fillId="0" borderId="0" xfId="1" applyFont="1" applyFill="1" applyAlignment="1">
      <alignment horizontal="right"/>
    </xf>
    <xf numFmtId="43" fontId="19" fillId="0" borderId="0" xfId="1" applyFont="1" applyFill="1" applyBorder="1" applyAlignment="1">
      <alignment horizontal="right"/>
    </xf>
    <xf numFmtId="43" fontId="20" fillId="0" borderId="0" xfId="1" applyFont="1" applyFill="1" applyBorder="1" applyAlignment="1">
      <alignment horizontal="right"/>
    </xf>
    <xf numFmtId="43" fontId="20" fillId="0" borderId="7" xfId="1" applyFont="1" applyFill="1" applyBorder="1" applyAlignment="1">
      <alignment horizontal="right"/>
    </xf>
    <xf numFmtId="43" fontId="19" fillId="0" borderId="7" xfId="1" applyFont="1" applyFill="1" applyBorder="1" applyAlignment="1">
      <alignment horizontal="right"/>
    </xf>
    <xf numFmtId="43" fontId="21" fillId="0" borderId="0" xfId="1" applyFont="1" applyFill="1" applyBorder="1" applyAlignment="1">
      <alignment horizontal="right"/>
    </xf>
    <xf numFmtId="0" fontId="19" fillId="0" borderId="0" xfId="0" applyFont="1" applyAlignment="1">
      <alignment horizontal="center"/>
    </xf>
    <xf numFmtId="3" fontId="21" fillId="0" borderId="0" xfId="0" applyNumberFormat="1" applyFont="1" applyAlignment="1">
      <alignment horizontal="right"/>
    </xf>
    <xf numFmtId="3" fontId="24" fillId="0" borderId="0" xfId="0" applyNumberFormat="1" applyFont="1"/>
    <xf numFmtId="37" fontId="24" fillId="0" borderId="0" xfId="1" applyNumberFormat="1" applyFont="1" applyFill="1"/>
    <xf numFmtId="43" fontId="24" fillId="0" borderId="1" xfId="1" applyFont="1" applyFill="1" applyBorder="1"/>
    <xf numFmtId="0" fontId="12" fillId="0" borderId="0" xfId="0" applyFont="1" applyAlignment="1">
      <alignment horizontal="center" wrapText="1"/>
    </xf>
    <xf numFmtId="0" fontId="12" fillId="0" borderId="0" xfId="0" applyFont="1"/>
    <xf numFmtId="4" fontId="15" fillId="0" borderId="0" xfId="0" applyNumberFormat="1" applyFont="1"/>
    <xf numFmtId="43" fontId="15" fillId="0" borderId="0" xfId="1" applyFont="1" applyFill="1" applyBorder="1"/>
    <xf numFmtId="43" fontId="19" fillId="0" borderId="7" xfId="1" applyFont="1" applyFill="1" applyBorder="1"/>
    <xf numFmtId="2" fontId="6" fillId="0" borderId="0" xfId="0" applyNumberFormat="1" applyFont="1" applyAlignment="1">
      <alignment wrapText="1"/>
    </xf>
    <xf numFmtId="2" fontId="5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center" vertical="center"/>
    </xf>
    <xf numFmtId="43" fontId="5" fillId="3" borderId="0" xfId="1" applyFont="1" applyFill="1"/>
    <xf numFmtId="2" fontId="5" fillId="3" borderId="0" xfId="0" applyNumberFormat="1" applyFont="1" applyFill="1"/>
    <xf numFmtId="2" fontId="5" fillId="3" borderId="0" xfId="1" applyNumberFormat="1" applyFont="1" applyFill="1"/>
    <xf numFmtId="43" fontId="2" fillId="3" borderId="2" xfId="1" applyFont="1" applyFill="1" applyBorder="1"/>
    <xf numFmtId="4" fontId="5" fillId="3" borderId="0" xfId="0" applyNumberFormat="1" applyFont="1" applyFill="1"/>
    <xf numFmtId="43" fontId="2" fillId="3" borderId="7" xfId="1" applyFont="1" applyFill="1" applyBorder="1"/>
    <xf numFmtId="4" fontId="5" fillId="0" borderId="0" xfId="0" applyNumberFormat="1" applyFont="1" applyAlignment="1">
      <alignment horizontal="right"/>
    </xf>
    <xf numFmtId="4" fontId="2" fillId="0" borderId="2" xfId="0" applyNumberFormat="1" applyFont="1" applyBorder="1" applyAlignment="1">
      <alignment wrapText="1"/>
    </xf>
    <xf numFmtId="4" fontId="5" fillId="0" borderId="0" xfId="1" applyNumberFormat="1" applyFont="1" applyFill="1"/>
    <xf numFmtId="4" fontId="5" fillId="0" borderId="0" xfId="0" applyNumberFormat="1" applyFont="1" applyAlignment="1">
      <alignment wrapText="1"/>
    </xf>
    <xf numFmtId="4" fontId="5" fillId="3" borderId="0" xfId="1" applyNumberFormat="1" applyFont="1" applyFill="1"/>
    <xf numFmtId="4" fontId="6" fillId="0" borderId="0" xfId="0" applyNumberFormat="1" applyFont="1" applyAlignment="1">
      <alignment wrapText="1"/>
    </xf>
    <xf numFmtId="0" fontId="2" fillId="0" borderId="0" xfId="0" applyFont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49A38-C5EB-44CE-9AB5-FCDDC8FB66D1}">
  <dimension ref="A1:L94"/>
  <sheetViews>
    <sheetView tabSelected="1" topLeftCell="A2" zoomScaleNormal="100" workbookViewId="0">
      <selection activeCell="G27" sqref="G27"/>
    </sheetView>
  </sheetViews>
  <sheetFormatPr defaultColWidth="9.140625" defaultRowHeight="14.25" x14ac:dyDescent="0.2"/>
  <cols>
    <col min="1" max="1" width="64.7109375" style="10" customWidth="1"/>
    <col min="2" max="2" width="20.5703125" style="30" customWidth="1"/>
    <col min="3" max="3" width="23.7109375" style="30" customWidth="1"/>
    <col min="4" max="4" width="16.140625" style="10" customWidth="1"/>
    <col min="5" max="5" width="22.140625" style="13" customWidth="1"/>
    <col min="6" max="6" width="16.140625" style="10" customWidth="1"/>
    <col min="7" max="7" width="45" style="13" customWidth="1"/>
    <col min="8" max="8" width="12.85546875" style="10" bestFit="1" customWidth="1"/>
    <col min="9" max="16384" width="9.140625" style="10"/>
  </cols>
  <sheetData>
    <row r="1" spans="1:12" s="4" customFormat="1" ht="24.6" customHeight="1" x14ac:dyDescent="0.25">
      <c r="A1" s="1" t="s">
        <v>86</v>
      </c>
      <c r="B1" s="1"/>
      <c r="C1" s="2"/>
      <c r="D1" s="1"/>
      <c r="E1" s="3"/>
      <c r="F1" s="1"/>
      <c r="G1" s="3"/>
    </row>
    <row r="2" spans="1:12" ht="46.9" customHeight="1" x14ac:dyDescent="0.25">
      <c r="A2" s="5"/>
      <c r="B2" s="7" t="s">
        <v>85</v>
      </c>
      <c r="C2" s="6" t="s">
        <v>64</v>
      </c>
      <c r="D2" s="8" t="s">
        <v>84</v>
      </c>
      <c r="E2" s="8" t="s">
        <v>87</v>
      </c>
      <c r="F2" s="121" t="s">
        <v>96</v>
      </c>
      <c r="G2" s="9" t="s">
        <v>1</v>
      </c>
    </row>
    <row r="3" spans="1:12" ht="16.149999999999999" customHeight="1" x14ac:dyDescent="0.25">
      <c r="A3" s="5"/>
      <c r="B3" s="7"/>
      <c r="C3" s="11"/>
      <c r="D3" s="12"/>
      <c r="F3" s="122"/>
    </row>
    <row r="4" spans="1:12" ht="15" x14ac:dyDescent="0.25">
      <c r="A4" s="14" t="s">
        <v>2</v>
      </c>
      <c r="B4" s="16" t="s">
        <v>3</v>
      </c>
      <c r="C4" s="15" t="s">
        <v>3</v>
      </c>
      <c r="D4" s="16" t="s">
        <v>3</v>
      </c>
      <c r="E4" s="8" t="s">
        <v>3</v>
      </c>
      <c r="F4" s="8" t="s">
        <v>3</v>
      </c>
    </row>
    <row r="5" spans="1:12" ht="15" x14ac:dyDescent="0.25">
      <c r="A5" s="14"/>
      <c r="B5" s="16"/>
      <c r="C5" s="15"/>
      <c r="D5" s="16"/>
      <c r="F5" s="123"/>
    </row>
    <row r="6" spans="1:12" ht="15" x14ac:dyDescent="0.25">
      <c r="A6" s="14" t="s">
        <v>4</v>
      </c>
      <c r="B6" s="18"/>
      <c r="C6" s="17"/>
      <c r="D6" s="132"/>
      <c r="E6" s="133"/>
      <c r="F6" s="134"/>
    </row>
    <row r="7" spans="1:12" ht="28.5" customHeight="1" x14ac:dyDescent="0.25">
      <c r="A7" s="10" t="s">
        <v>5</v>
      </c>
      <c r="B7" s="18">
        <v>14703</v>
      </c>
      <c r="C7" s="18">
        <v>16079.5</v>
      </c>
      <c r="D7" s="30">
        <v>18042</v>
      </c>
      <c r="E7" s="135">
        <v>18964.759999999998</v>
      </c>
      <c r="F7" s="128">
        <v>20992</v>
      </c>
      <c r="G7" s="20" t="s">
        <v>90</v>
      </c>
      <c r="H7" s="21"/>
      <c r="I7" s="21"/>
      <c r="J7" s="21"/>
      <c r="K7" s="21"/>
      <c r="L7" s="21"/>
    </row>
    <row r="8" spans="1:12" ht="15" customHeight="1" x14ac:dyDescent="0.25">
      <c r="A8" s="13" t="s">
        <v>6</v>
      </c>
      <c r="B8" s="18">
        <v>442</v>
      </c>
      <c r="C8" s="22">
        <v>482.39</v>
      </c>
      <c r="D8" s="19">
        <v>542</v>
      </c>
      <c r="E8" s="118">
        <v>585.76</v>
      </c>
      <c r="F8" s="125">
        <v>629</v>
      </c>
      <c r="G8" s="23"/>
      <c r="H8" s="21"/>
      <c r="I8" s="21"/>
      <c r="J8" s="21"/>
      <c r="K8" s="21"/>
      <c r="L8" s="21"/>
    </row>
    <row r="9" spans="1:12" ht="28.5" x14ac:dyDescent="0.2">
      <c r="A9" s="10" t="s">
        <v>7</v>
      </c>
      <c r="B9" s="18">
        <v>750</v>
      </c>
      <c r="C9" s="18">
        <v>650.9</v>
      </c>
      <c r="D9" s="19">
        <v>750</v>
      </c>
      <c r="E9" s="119">
        <v>750</v>
      </c>
      <c r="F9" s="125">
        <v>750</v>
      </c>
      <c r="G9" s="13" t="s">
        <v>8</v>
      </c>
    </row>
    <row r="10" spans="1:12" ht="14.45" customHeight="1" x14ac:dyDescent="0.2">
      <c r="A10" s="10" t="s">
        <v>9</v>
      </c>
      <c r="B10" s="18">
        <v>169</v>
      </c>
      <c r="C10" s="18">
        <v>231.3</v>
      </c>
      <c r="D10" s="19">
        <v>225</v>
      </c>
      <c r="E10" s="119">
        <v>275</v>
      </c>
      <c r="F10" s="125">
        <v>275</v>
      </c>
      <c r="G10" s="13" t="s">
        <v>65</v>
      </c>
    </row>
    <row r="11" spans="1:12" x14ac:dyDescent="0.2">
      <c r="A11" s="10" t="s">
        <v>10</v>
      </c>
      <c r="B11" s="18">
        <v>150</v>
      </c>
      <c r="C11" s="18">
        <v>0</v>
      </c>
      <c r="D11" s="19">
        <v>75</v>
      </c>
      <c r="E11" s="119">
        <v>75</v>
      </c>
      <c r="F11" s="125">
        <v>75</v>
      </c>
    </row>
    <row r="12" spans="1:12" x14ac:dyDescent="0.2">
      <c r="A12" s="10" t="s">
        <v>11</v>
      </c>
      <c r="B12" s="18">
        <v>40</v>
      </c>
      <c r="C12" s="18">
        <v>40</v>
      </c>
      <c r="D12" s="19">
        <v>40</v>
      </c>
      <c r="E12" s="119">
        <v>35</v>
      </c>
      <c r="F12" s="125">
        <v>35</v>
      </c>
    </row>
    <row r="13" spans="1:12" x14ac:dyDescent="0.2">
      <c r="A13" s="10" t="s">
        <v>12</v>
      </c>
      <c r="B13" s="18">
        <v>145</v>
      </c>
      <c r="C13" s="18">
        <v>125.83</v>
      </c>
      <c r="D13" s="19">
        <v>145</v>
      </c>
      <c r="E13" s="119">
        <v>176.4</v>
      </c>
      <c r="F13" s="125">
        <v>200</v>
      </c>
    </row>
    <row r="14" spans="1:12" x14ac:dyDescent="0.2">
      <c r="A14" s="10" t="s">
        <v>13</v>
      </c>
      <c r="B14" s="18">
        <v>240</v>
      </c>
      <c r="C14" s="18">
        <v>480</v>
      </c>
      <c r="D14" s="19">
        <v>480</v>
      </c>
      <c r="E14" s="119">
        <v>756</v>
      </c>
      <c r="F14" s="125">
        <v>756</v>
      </c>
    </row>
    <row r="15" spans="1:12" x14ac:dyDescent="0.2">
      <c r="A15" s="10" t="s">
        <v>14</v>
      </c>
      <c r="B15" s="18">
        <v>160</v>
      </c>
      <c r="C15" s="18">
        <v>144</v>
      </c>
      <c r="D15" s="19">
        <v>160</v>
      </c>
      <c r="E15" s="119">
        <v>200</v>
      </c>
      <c r="F15" s="125">
        <v>128</v>
      </c>
      <c r="G15" s="13" t="s">
        <v>94</v>
      </c>
    </row>
    <row r="16" spans="1:12" x14ac:dyDescent="0.2">
      <c r="A16" s="10" t="s">
        <v>15</v>
      </c>
      <c r="B16" s="18">
        <v>600</v>
      </c>
      <c r="C16" s="18">
        <v>646.62</v>
      </c>
      <c r="D16" s="19">
        <v>900</v>
      </c>
      <c r="E16" s="119">
        <v>831.85</v>
      </c>
      <c r="F16" s="125">
        <v>900</v>
      </c>
    </row>
    <row r="17" spans="1:10" x14ac:dyDescent="0.2">
      <c r="A17" s="10" t="s">
        <v>16</v>
      </c>
      <c r="B17" s="18">
        <v>150</v>
      </c>
      <c r="C17" s="18">
        <v>18</v>
      </c>
      <c r="D17" s="19">
        <v>200</v>
      </c>
      <c r="E17" s="119">
        <v>100</v>
      </c>
      <c r="F17" s="125">
        <v>50</v>
      </c>
    </row>
    <row r="18" spans="1:10" x14ac:dyDescent="0.2">
      <c r="A18" s="10" t="s">
        <v>17</v>
      </c>
      <c r="B18" s="18">
        <v>165</v>
      </c>
      <c r="C18" s="18">
        <v>240</v>
      </c>
      <c r="D18" s="19">
        <v>200</v>
      </c>
      <c r="E18" s="119">
        <v>180</v>
      </c>
      <c r="F18" s="125">
        <v>200</v>
      </c>
    </row>
    <row r="19" spans="1:10" x14ac:dyDescent="0.2">
      <c r="A19" s="10" t="s">
        <v>18</v>
      </c>
      <c r="B19" s="18">
        <v>300</v>
      </c>
      <c r="C19" s="18">
        <v>300</v>
      </c>
      <c r="D19" s="19">
        <v>300</v>
      </c>
      <c r="E19" s="119">
        <v>300</v>
      </c>
      <c r="F19" s="125">
        <v>300</v>
      </c>
    </row>
    <row r="20" spans="1:10" x14ac:dyDescent="0.2">
      <c r="A20" s="10" t="s">
        <v>19</v>
      </c>
      <c r="B20" s="18">
        <v>630</v>
      </c>
      <c r="C20" s="18">
        <v>567.55999999999995</v>
      </c>
      <c r="D20" s="19">
        <v>630</v>
      </c>
      <c r="E20" s="119">
        <v>630</v>
      </c>
      <c r="F20" s="125">
        <v>650</v>
      </c>
    </row>
    <row r="21" spans="1:10" x14ac:dyDescent="0.2">
      <c r="A21" s="10" t="s">
        <v>20</v>
      </c>
      <c r="B21" s="24">
        <v>3355</v>
      </c>
      <c r="C21" s="18">
        <v>3637.56</v>
      </c>
      <c r="D21" s="132">
        <v>3640</v>
      </c>
      <c r="E21" s="133">
        <v>3637.56</v>
      </c>
      <c r="F21" s="134">
        <v>3637.65</v>
      </c>
    </row>
    <row r="22" spans="1:10" x14ac:dyDescent="0.2">
      <c r="A22" s="10" t="s">
        <v>21</v>
      </c>
      <c r="B22" s="18">
        <v>0</v>
      </c>
      <c r="C22" s="18">
        <v>0</v>
      </c>
      <c r="D22" s="25">
        <v>300</v>
      </c>
      <c r="E22" s="119">
        <v>300</v>
      </c>
      <c r="F22" s="126">
        <v>270</v>
      </c>
    </row>
    <row r="23" spans="1:10" x14ac:dyDescent="0.2">
      <c r="A23" s="10" t="s">
        <v>82</v>
      </c>
      <c r="B23" s="18">
        <v>0</v>
      </c>
      <c r="C23" s="18">
        <v>0</v>
      </c>
      <c r="D23" s="25">
        <v>0</v>
      </c>
      <c r="E23" s="119">
        <v>360</v>
      </c>
      <c r="F23" s="126">
        <v>360</v>
      </c>
    </row>
    <row r="24" spans="1:10" x14ac:dyDescent="0.2">
      <c r="A24" s="10" t="s">
        <v>22</v>
      </c>
      <c r="B24" s="18">
        <v>0</v>
      </c>
      <c r="C24" s="18">
        <v>100.72</v>
      </c>
      <c r="D24" s="18">
        <v>0</v>
      </c>
      <c r="E24" s="119">
        <v>100.72</v>
      </c>
      <c r="F24" s="124">
        <v>0</v>
      </c>
    </row>
    <row r="25" spans="1:10" x14ac:dyDescent="0.2">
      <c r="A25" s="10" t="s">
        <v>23</v>
      </c>
      <c r="B25" s="18">
        <v>0</v>
      </c>
      <c r="C25" s="18">
        <v>0</v>
      </c>
      <c r="D25" s="26">
        <v>500</v>
      </c>
      <c r="E25" s="119">
        <v>200</v>
      </c>
      <c r="F25" s="124">
        <v>0</v>
      </c>
    </row>
    <row r="26" spans="1:10" x14ac:dyDescent="0.2">
      <c r="A26" s="10" t="s">
        <v>89</v>
      </c>
      <c r="B26" s="18"/>
      <c r="C26" s="18"/>
      <c r="D26" s="26"/>
      <c r="E26" s="119"/>
      <c r="F26" s="124">
        <v>70</v>
      </c>
    </row>
    <row r="27" spans="1:10" x14ac:dyDescent="0.2">
      <c r="A27" s="10" t="s">
        <v>91</v>
      </c>
      <c r="B27" s="18">
        <v>300</v>
      </c>
      <c r="C27" s="18">
        <v>757.27</v>
      </c>
      <c r="D27" s="25">
        <v>300</v>
      </c>
      <c r="E27" s="119">
        <v>718</v>
      </c>
      <c r="F27" s="126">
        <v>500</v>
      </c>
    </row>
    <row r="28" spans="1:10" ht="15" x14ac:dyDescent="0.25">
      <c r="B28" s="27">
        <f>SUM(B7:B27)</f>
        <v>22299</v>
      </c>
      <c r="C28" s="27">
        <f>SUM(C7:C27)</f>
        <v>24501.650000000005</v>
      </c>
      <c r="D28" s="27">
        <f>SUM(D7:D27)</f>
        <v>27429</v>
      </c>
      <c r="E28" s="131">
        <f>SUM(E7:E27)</f>
        <v>29176.05</v>
      </c>
      <c r="F28" s="127">
        <f>SUM(F7:F27)</f>
        <v>30777.65</v>
      </c>
      <c r="G28" s="12"/>
    </row>
    <row r="29" spans="1:10" ht="15" x14ac:dyDescent="0.25">
      <c r="A29" s="14" t="s">
        <v>24</v>
      </c>
      <c r="B29" s="29"/>
      <c r="C29" s="28"/>
      <c r="D29" s="30"/>
      <c r="E29" s="119"/>
      <c r="F29" s="128"/>
    </row>
    <row r="30" spans="1:10" x14ac:dyDescent="0.2">
      <c r="A30" s="10" t="s">
        <v>25</v>
      </c>
      <c r="B30" s="24">
        <v>202</v>
      </c>
      <c r="C30" s="18">
        <v>202.05</v>
      </c>
      <c r="D30" s="19">
        <v>198</v>
      </c>
      <c r="E30" s="119">
        <v>197.78</v>
      </c>
      <c r="F30" s="125">
        <v>215</v>
      </c>
    </row>
    <row r="31" spans="1:10" x14ac:dyDescent="0.2">
      <c r="A31" s="10" t="s">
        <v>26</v>
      </c>
      <c r="B31" s="18">
        <v>15</v>
      </c>
      <c r="C31" s="18">
        <v>20</v>
      </c>
      <c r="D31" s="19">
        <v>20</v>
      </c>
      <c r="E31" s="119">
        <v>20</v>
      </c>
      <c r="F31" s="125">
        <v>20</v>
      </c>
    </row>
    <row r="32" spans="1:10" x14ac:dyDescent="0.2">
      <c r="A32" s="10" t="s">
        <v>27</v>
      </c>
      <c r="B32" s="18">
        <v>155</v>
      </c>
      <c r="C32" s="18">
        <v>146</v>
      </c>
      <c r="D32" s="19">
        <v>155</v>
      </c>
      <c r="E32" s="119">
        <v>162</v>
      </c>
      <c r="F32" s="125">
        <v>170</v>
      </c>
      <c r="J32" s="31"/>
    </row>
    <row r="33" spans="1:10" x14ac:dyDescent="0.2">
      <c r="A33" s="10" t="s">
        <v>28</v>
      </c>
      <c r="B33" s="18">
        <v>50</v>
      </c>
      <c r="C33" s="18">
        <v>50</v>
      </c>
      <c r="D33" s="19">
        <v>50</v>
      </c>
      <c r="E33" s="119">
        <v>50</v>
      </c>
      <c r="F33" s="125">
        <v>50</v>
      </c>
    </row>
    <row r="34" spans="1:10" x14ac:dyDescent="0.2">
      <c r="A34" s="10" t="s">
        <v>29</v>
      </c>
      <c r="B34" s="18"/>
      <c r="C34" s="18">
        <v>45</v>
      </c>
      <c r="D34" s="19">
        <v>50</v>
      </c>
      <c r="E34" s="119">
        <v>45</v>
      </c>
      <c r="F34" s="125">
        <v>50</v>
      </c>
    </row>
    <row r="35" spans="1:10" ht="15" x14ac:dyDescent="0.25">
      <c r="B35" s="27">
        <f>SUM(B30:B34)</f>
        <v>422</v>
      </c>
      <c r="C35" s="27">
        <f>SUM(C30:C34)</f>
        <v>463.05</v>
      </c>
      <c r="D35" s="27">
        <f>SUM(D30:D34)</f>
        <v>473</v>
      </c>
      <c r="E35" s="27">
        <f t="shared" ref="E35" si="0">SUM(E30:E34)</f>
        <v>474.78</v>
      </c>
      <c r="F35" s="127">
        <f>SUM(F30:F34)</f>
        <v>505</v>
      </c>
      <c r="G35" s="12"/>
    </row>
    <row r="36" spans="1:10" ht="15" x14ac:dyDescent="0.25">
      <c r="A36" s="14" t="s">
        <v>30</v>
      </c>
      <c r="B36" s="29"/>
      <c r="C36" s="28"/>
      <c r="D36" s="30"/>
      <c r="E36" s="119"/>
      <c r="F36" s="128"/>
      <c r="H36" s="32"/>
    </row>
    <row r="37" spans="1:10" x14ac:dyDescent="0.2">
      <c r="A37" s="10" t="s">
        <v>31</v>
      </c>
      <c r="B37" s="18">
        <v>200</v>
      </c>
      <c r="C37" s="18">
        <v>19.989999999999998</v>
      </c>
      <c r="D37" s="18">
        <v>200</v>
      </c>
      <c r="E37" s="119">
        <v>200</v>
      </c>
      <c r="F37" s="124">
        <v>100</v>
      </c>
      <c r="G37" s="13" t="s">
        <v>93</v>
      </c>
      <c r="H37" s="32"/>
      <c r="I37" s="32"/>
      <c r="J37" s="32"/>
    </row>
    <row r="38" spans="1:10" x14ac:dyDescent="0.2">
      <c r="A38" s="10" t="s">
        <v>32</v>
      </c>
      <c r="B38" s="18">
        <v>400</v>
      </c>
      <c r="C38" s="18">
        <v>1080</v>
      </c>
      <c r="D38" s="18">
        <v>275</v>
      </c>
      <c r="E38" s="119">
        <v>275</v>
      </c>
      <c r="F38" s="124">
        <v>300</v>
      </c>
      <c r="H38" s="32"/>
      <c r="I38" s="32"/>
      <c r="J38" s="32"/>
    </row>
    <row r="39" spans="1:10" x14ac:dyDescent="0.2">
      <c r="A39" s="10" t="s">
        <v>33</v>
      </c>
      <c r="B39" s="18">
        <v>350</v>
      </c>
      <c r="C39" s="18">
        <v>349</v>
      </c>
      <c r="D39" s="18">
        <v>350</v>
      </c>
      <c r="E39" s="119">
        <v>350</v>
      </c>
      <c r="F39" s="124" t="s">
        <v>92</v>
      </c>
      <c r="H39" s="32"/>
      <c r="I39" s="32"/>
      <c r="J39" s="32"/>
    </row>
    <row r="40" spans="1:10" x14ac:dyDescent="0.2">
      <c r="A40" s="10" t="s">
        <v>34</v>
      </c>
      <c r="B40" s="18">
        <v>250</v>
      </c>
      <c r="C40" s="18">
        <v>250</v>
      </c>
      <c r="D40" s="18">
        <v>250</v>
      </c>
      <c r="E40" s="119">
        <v>250</v>
      </c>
      <c r="F40" s="124" t="s">
        <v>92</v>
      </c>
      <c r="H40" s="32"/>
      <c r="I40" s="32"/>
      <c r="J40" s="32"/>
    </row>
    <row r="41" spans="1:10" x14ac:dyDescent="0.2">
      <c r="A41" s="10" t="s">
        <v>35</v>
      </c>
      <c r="B41" s="18">
        <v>175</v>
      </c>
      <c r="C41" s="18">
        <v>540</v>
      </c>
      <c r="D41" s="18">
        <v>175</v>
      </c>
      <c r="E41" s="119">
        <v>175</v>
      </c>
      <c r="F41" s="124">
        <v>150</v>
      </c>
      <c r="H41" s="32"/>
      <c r="I41" s="32"/>
      <c r="J41" s="32"/>
    </row>
    <row r="42" spans="1:10" x14ac:dyDescent="0.2">
      <c r="A42" s="10" t="s">
        <v>36</v>
      </c>
      <c r="B42" s="18">
        <v>0</v>
      </c>
      <c r="C42" s="18">
        <v>0</v>
      </c>
      <c r="D42" s="18">
        <v>200</v>
      </c>
      <c r="E42" s="119">
        <v>0</v>
      </c>
      <c r="F42" s="124">
        <v>0</v>
      </c>
      <c r="H42" s="32"/>
      <c r="I42" s="32"/>
      <c r="J42" s="32"/>
    </row>
    <row r="43" spans="1:10" ht="15" x14ac:dyDescent="0.25">
      <c r="B43" s="27">
        <f>SUM(B37:B42)</f>
        <v>1375</v>
      </c>
      <c r="C43" s="27">
        <f>SUM(C37:C42)</f>
        <v>2238.9899999999998</v>
      </c>
      <c r="D43" s="27">
        <f>SUM(D37:D42)</f>
        <v>1450</v>
      </c>
      <c r="E43" s="27">
        <f t="shared" ref="E43" si="1">SUM(E37:E42)</f>
        <v>1250</v>
      </c>
      <c r="F43" s="127">
        <f>SUM(F37:F42)</f>
        <v>550</v>
      </c>
      <c r="G43" s="12"/>
      <c r="H43" s="32"/>
      <c r="I43" s="32" t="s">
        <v>37</v>
      </c>
      <c r="J43" s="32"/>
    </row>
    <row r="44" spans="1:10" ht="15" x14ac:dyDescent="0.25">
      <c r="A44" s="4" t="s">
        <v>38</v>
      </c>
      <c r="B44" s="29"/>
      <c r="C44" s="33"/>
      <c r="D44" s="30"/>
      <c r="E44" s="119"/>
      <c r="F44" s="128"/>
      <c r="H44" s="21"/>
    </row>
    <row r="45" spans="1:10" x14ac:dyDescent="0.2">
      <c r="A45" s="13" t="s">
        <v>39</v>
      </c>
      <c r="B45" s="18">
        <v>560</v>
      </c>
      <c r="C45" s="22">
        <v>504</v>
      </c>
      <c r="D45" s="18">
        <v>560</v>
      </c>
      <c r="E45" s="119">
        <v>560</v>
      </c>
      <c r="F45" s="124">
        <v>504</v>
      </c>
      <c r="G45" s="13" t="s">
        <v>68</v>
      </c>
    </row>
    <row r="46" spans="1:10" x14ac:dyDescent="0.2">
      <c r="A46" s="10" t="s">
        <v>40</v>
      </c>
      <c r="B46" s="18">
        <v>175</v>
      </c>
      <c r="C46" s="18">
        <v>325</v>
      </c>
      <c r="D46" s="18">
        <v>300</v>
      </c>
      <c r="E46" s="119">
        <v>300</v>
      </c>
      <c r="F46" s="124">
        <v>300</v>
      </c>
    </row>
    <row r="47" spans="1:10" x14ac:dyDescent="0.2">
      <c r="A47" s="10" t="s">
        <v>41</v>
      </c>
      <c r="B47" s="18">
        <v>400</v>
      </c>
      <c r="C47" s="18">
        <v>115</v>
      </c>
      <c r="D47" s="18">
        <v>250</v>
      </c>
      <c r="E47" s="119">
        <v>250</v>
      </c>
      <c r="F47" s="124">
        <v>200</v>
      </c>
      <c r="H47" s="32"/>
      <c r="I47" s="32"/>
      <c r="J47" s="32"/>
    </row>
    <row r="48" spans="1:10" x14ac:dyDescent="0.2">
      <c r="A48" s="10" t="s">
        <v>42</v>
      </c>
      <c r="B48" s="18">
        <v>400</v>
      </c>
      <c r="C48" s="18">
        <v>115</v>
      </c>
      <c r="D48" s="18">
        <v>250</v>
      </c>
      <c r="E48" s="119">
        <v>250</v>
      </c>
      <c r="F48" s="124">
        <v>200</v>
      </c>
      <c r="H48" s="32"/>
      <c r="I48" s="32"/>
      <c r="J48" s="32"/>
    </row>
    <row r="49" spans="1:10" x14ac:dyDescent="0.2">
      <c r="A49" s="10" t="s">
        <v>43</v>
      </c>
      <c r="B49" s="18">
        <v>400</v>
      </c>
      <c r="C49" s="18">
        <v>106</v>
      </c>
      <c r="D49" s="18">
        <v>250</v>
      </c>
      <c r="E49" s="119">
        <v>1620</v>
      </c>
      <c r="F49" s="124">
        <v>250</v>
      </c>
      <c r="G49" s="13" t="s">
        <v>95</v>
      </c>
      <c r="H49" s="32"/>
      <c r="I49" s="32"/>
      <c r="J49" s="32"/>
    </row>
    <row r="50" spans="1:10" x14ac:dyDescent="0.2">
      <c r="A50" s="10" t="s">
        <v>44</v>
      </c>
      <c r="B50" s="18">
        <v>300</v>
      </c>
      <c r="C50" s="18">
        <v>0</v>
      </c>
      <c r="D50" s="18">
        <v>200</v>
      </c>
      <c r="E50" s="119">
        <v>200</v>
      </c>
      <c r="F50" s="124">
        <v>200</v>
      </c>
      <c r="H50" s="32"/>
      <c r="I50" s="32"/>
      <c r="J50" s="32"/>
    </row>
    <row r="51" spans="1:10" x14ac:dyDescent="0.2">
      <c r="A51" s="10" t="s">
        <v>69</v>
      </c>
      <c r="B51" s="18">
        <v>400</v>
      </c>
      <c r="C51" s="18">
        <v>421.72</v>
      </c>
      <c r="D51" s="18">
        <v>375</v>
      </c>
      <c r="E51" s="119">
        <v>450</v>
      </c>
      <c r="F51" s="124">
        <v>475</v>
      </c>
      <c r="H51" s="32"/>
      <c r="I51" s="32"/>
      <c r="J51" s="32"/>
    </row>
    <row r="52" spans="1:10" x14ac:dyDescent="0.2">
      <c r="A52" s="10" t="s">
        <v>45</v>
      </c>
      <c r="B52" s="18">
        <v>0</v>
      </c>
      <c r="C52" s="18">
        <v>0</v>
      </c>
      <c r="D52" s="18">
        <v>375</v>
      </c>
      <c r="E52" s="18">
        <v>0</v>
      </c>
      <c r="F52" s="124">
        <v>0</v>
      </c>
      <c r="H52" s="32"/>
      <c r="I52" s="32"/>
      <c r="J52" s="32"/>
    </row>
    <row r="53" spans="1:10" ht="28.5" x14ac:dyDescent="0.2">
      <c r="A53" s="13" t="s">
        <v>46</v>
      </c>
      <c r="B53" s="18">
        <v>500</v>
      </c>
      <c r="C53" s="18">
        <v>0</v>
      </c>
      <c r="D53" s="18">
        <v>300</v>
      </c>
      <c r="E53" s="119">
        <v>150</v>
      </c>
      <c r="F53" s="124">
        <v>200</v>
      </c>
      <c r="H53" s="32"/>
      <c r="I53" s="32"/>
      <c r="J53" s="32"/>
    </row>
    <row r="54" spans="1:10" x14ac:dyDescent="0.2">
      <c r="A54" s="10" t="s">
        <v>47</v>
      </c>
      <c r="B54" s="18">
        <v>300</v>
      </c>
      <c r="C54" s="18">
        <v>1431.18</v>
      </c>
      <c r="D54" s="18">
        <v>250</v>
      </c>
      <c r="E54" s="119">
        <v>499.13</v>
      </c>
      <c r="F54" s="124">
        <v>250</v>
      </c>
      <c r="H54" s="32"/>
      <c r="I54" s="32"/>
      <c r="J54" s="32"/>
    </row>
    <row r="55" spans="1:10" ht="15" x14ac:dyDescent="0.25">
      <c r="B55" s="27">
        <f>SUM(B45:B54)</f>
        <v>3435</v>
      </c>
      <c r="C55" s="27">
        <f>SUM(C45:C54)</f>
        <v>3017.9</v>
      </c>
      <c r="D55" s="27">
        <f>SUM(D45:D54)</f>
        <v>3110</v>
      </c>
      <c r="E55" s="27">
        <f t="shared" ref="E55" si="2">SUM(E45:E54)</f>
        <v>4279.13</v>
      </c>
      <c r="F55" s="127">
        <f>SUM(F45:F54)</f>
        <v>2579</v>
      </c>
      <c r="G55" s="12"/>
    </row>
    <row r="56" spans="1:10" ht="15" x14ac:dyDescent="0.25">
      <c r="A56" s="14" t="s">
        <v>48</v>
      </c>
      <c r="B56" s="29"/>
      <c r="C56" s="28"/>
      <c r="D56" s="30"/>
      <c r="E56" s="119"/>
      <c r="F56" s="128"/>
    </row>
    <row r="57" spans="1:10" x14ac:dyDescent="0.2">
      <c r="A57" s="10" t="s">
        <v>49</v>
      </c>
      <c r="B57" s="18">
        <v>1000</v>
      </c>
      <c r="C57" s="18">
        <v>1000</v>
      </c>
      <c r="D57" s="18">
        <v>1000</v>
      </c>
      <c r="E57" s="133">
        <v>1000</v>
      </c>
      <c r="F57" s="124">
        <v>1000</v>
      </c>
    </row>
    <row r="58" spans="1:10" ht="29.25" customHeight="1" x14ac:dyDescent="0.2">
      <c r="A58" s="13" t="s">
        <v>50</v>
      </c>
      <c r="B58" s="18">
        <v>500</v>
      </c>
      <c r="C58" s="18">
        <v>500</v>
      </c>
      <c r="D58" s="18">
        <v>500</v>
      </c>
      <c r="E58" s="119">
        <v>500</v>
      </c>
      <c r="F58" s="124">
        <v>500</v>
      </c>
    </row>
    <row r="59" spans="1:10" x14ac:dyDescent="0.2">
      <c r="A59" s="10" t="s">
        <v>51</v>
      </c>
      <c r="B59" s="18">
        <v>330</v>
      </c>
      <c r="C59" s="18">
        <v>280.73</v>
      </c>
      <c r="D59" s="18">
        <v>320</v>
      </c>
      <c r="E59" s="119">
        <v>300</v>
      </c>
      <c r="F59" s="124">
        <v>308</v>
      </c>
    </row>
    <row r="60" spans="1:10" x14ac:dyDescent="0.2">
      <c r="A60" s="10" t="s">
        <v>52</v>
      </c>
      <c r="B60" s="18">
        <v>100</v>
      </c>
      <c r="C60" s="18">
        <v>100</v>
      </c>
      <c r="D60" s="18">
        <v>100</v>
      </c>
      <c r="E60" s="119">
        <v>100</v>
      </c>
      <c r="F60" s="124">
        <v>0</v>
      </c>
    </row>
    <row r="61" spans="1:10" x14ac:dyDescent="0.2">
      <c r="A61" s="10" t="s">
        <v>53</v>
      </c>
      <c r="B61" s="18">
        <v>180</v>
      </c>
      <c r="C61" s="18">
        <v>169.79</v>
      </c>
      <c r="D61" s="18">
        <v>175</v>
      </c>
      <c r="E61" s="119">
        <v>175</v>
      </c>
      <c r="F61" s="124">
        <v>180</v>
      </c>
      <c r="G61" s="13" t="s">
        <v>54</v>
      </c>
      <c r="H61" s="32"/>
      <c r="I61" s="32"/>
      <c r="J61" s="32"/>
    </row>
    <row r="62" spans="1:10" x14ac:dyDescent="0.2">
      <c r="A62" s="10" t="s">
        <v>55</v>
      </c>
      <c r="B62" s="18">
        <v>400</v>
      </c>
      <c r="C62" s="18">
        <v>330.99</v>
      </c>
      <c r="D62" s="18">
        <v>300</v>
      </c>
      <c r="E62" s="119">
        <v>300</v>
      </c>
      <c r="F62" s="124">
        <v>140</v>
      </c>
    </row>
    <row r="63" spans="1:10" ht="15" x14ac:dyDescent="0.25">
      <c r="B63" s="27">
        <f>SUM(B57:B62)</f>
        <v>2510</v>
      </c>
      <c r="C63" s="27">
        <f>SUM(C57:C62)</f>
        <v>2381.5100000000002</v>
      </c>
      <c r="D63" s="27">
        <f>SUM(D57:D62)</f>
        <v>2395</v>
      </c>
      <c r="E63" s="27">
        <f t="shared" ref="E63" si="3">SUM(E57:E62)</f>
        <v>2375</v>
      </c>
      <c r="F63" s="127">
        <f>SUM(F57:F62)</f>
        <v>2128</v>
      </c>
      <c r="G63" s="12"/>
    </row>
    <row r="64" spans="1:10" ht="15" x14ac:dyDescent="0.25">
      <c r="A64" s="4" t="s">
        <v>56</v>
      </c>
      <c r="B64" s="18"/>
      <c r="C64" s="34"/>
      <c r="D64" s="18"/>
      <c r="E64" s="119"/>
      <c r="F64" s="124"/>
    </row>
    <row r="65" spans="1:8" x14ac:dyDescent="0.2">
      <c r="A65" s="10" t="s">
        <v>57</v>
      </c>
      <c r="B65" s="18">
        <v>0</v>
      </c>
      <c r="C65" s="18">
        <v>182129.19</v>
      </c>
      <c r="D65" s="18">
        <v>0</v>
      </c>
      <c r="E65" s="119" t="s">
        <v>88</v>
      </c>
      <c r="F65" s="124">
        <v>0</v>
      </c>
    </row>
    <row r="66" spans="1:8" ht="15" x14ac:dyDescent="0.25">
      <c r="B66" s="27">
        <f>SUM(B65:B65)</f>
        <v>0</v>
      </c>
      <c r="C66" s="27">
        <f>SUM(C65:C65)</f>
        <v>182129.19</v>
      </c>
      <c r="D66" s="27">
        <f>SUM(D65:D65)</f>
        <v>0</v>
      </c>
      <c r="E66" s="27">
        <f>SUM(E65:E65)</f>
        <v>0</v>
      </c>
      <c r="F66" s="127">
        <v>0</v>
      </c>
      <c r="G66" s="12"/>
    </row>
    <row r="67" spans="1:8" ht="15.75" thickBot="1" x14ac:dyDescent="0.3">
      <c r="B67" s="35"/>
      <c r="C67" s="35"/>
      <c r="D67" s="35"/>
      <c r="E67" s="120"/>
      <c r="F67" s="35"/>
      <c r="G67" s="12"/>
    </row>
    <row r="68" spans="1:8" ht="15.75" thickBot="1" x14ac:dyDescent="0.3">
      <c r="A68" s="4" t="s">
        <v>58</v>
      </c>
      <c r="B68" s="35">
        <f>B28+B35+B43+B55+B63+B66</f>
        <v>30041</v>
      </c>
      <c r="C68" s="35">
        <f>C28+C35+C43+C55+C63+C66</f>
        <v>214732.29</v>
      </c>
      <c r="D68" s="35">
        <f>D28+D35+D43+D55+D63+D66</f>
        <v>34857</v>
      </c>
      <c r="E68" s="35">
        <f>E28+E35+E43+E55+E63+E66</f>
        <v>37554.959999999999</v>
      </c>
      <c r="F68" s="129">
        <f>F28+F35+F43+F55+F63+F66</f>
        <v>36539.65</v>
      </c>
      <c r="G68" s="12"/>
    </row>
    <row r="69" spans="1:8" ht="15" x14ac:dyDescent="0.25">
      <c r="A69" s="14"/>
      <c r="B69" s="17"/>
      <c r="C69" s="17"/>
      <c r="D69" s="18"/>
      <c r="F69" s="18"/>
    </row>
    <row r="71" spans="1:8" ht="15" x14ac:dyDescent="0.25">
      <c r="A71" s="4"/>
    </row>
    <row r="72" spans="1:8" s="21" customFormat="1" ht="15" x14ac:dyDescent="0.25">
      <c r="B72" s="36"/>
      <c r="C72" s="36"/>
      <c r="E72" s="23"/>
      <c r="G72" s="23"/>
    </row>
    <row r="74" spans="1:8" s="21" customFormat="1" ht="15.75" thickBot="1" x14ac:dyDescent="0.3">
      <c r="B74" s="36"/>
      <c r="C74" s="36"/>
      <c r="D74" s="36"/>
      <c r="E74" s="10"/>
      <c r="G74" s="10"/>
    </row>
    <row r="75" spans="1:8" ht="15.75" thickBot="1" x14ac:dyDescent="0.3">
      <c r="B75" s="36"/>
      <c r="C75" s="36"/>
      <c r="D75" s="139" t="s">
        <v>67</v>
      </c>
      <c r="E75" s="140"/>
      <c r="G75" s="137" t="s">
        <v>66</v>
      </c>
      <c r="H75" s="138"/>
    </row>
    <row r="76" spans="1:8" ht="15" x14ac:dyDescent="0.25">
      <c r="B76" s="136"/>
      <c r="C76" s="136"/>
      <c r="D76" s="37"/>
      <c r="E76" s="38"/>
      <c r="G76" s="37"/>
      <c r="H76" s="38"/>
    </row>
    <row r="77" spans="1:8" ht="15" x14ac:dyDescent="0.25">
      <c r="B77" s="36"/>
      <c r="C77" s="36"/>
      <c r="D77" s="39" t="s">
        <v>59</v>
      </c>
      <c r="E77" s="40">
        <v>34857</v>
      </c>
      <c r="G77" s="39" t="s">
        <v>59</v>
      </c>
      <c r="H77" s="52">
        <v>36539</v>
      </c>
    </row>
    <row r="78" spans="1:8" x14ac:dyDescent="0.2">
      <c r="B78" s="130"/>
      <c r="C78" s="130"/>
      <c r="D78" s="39" t="s">
        <v>60</v>
      </c>
      <c r="E78" s="41">
        <v>337.6</v>
      </c>
      <c r="G78" s="39" t="s">
        <v>60</v>
      </c>
      <c r="H78" s="41">
        <v>338.1</v>
      </c>
    </row>
    <row r="79" spans="1:8" ht="15" x14ac:dyDescent="0.25">
      <c r="B79" s="130"/>
      <c r="C79" s="130"/>
      <c r="D79" s="39" t="s">
        <v>61</v>
      </c>
      <c r="E79" s="42">
        <f>ROUND(E77/E78,2)</f>
        <v>103.25</v>
      </c>
      <c r="G79" s="39" t="s">
        <v>61</v>
      </c>
      <c r="H79" s="42">
        <f>ROUND(H77/H78,2)</f>
        <v>108.07</v>
      </c>
    </row>
    <row r="80" spans="1:8" x14ac:dyDescent="0.2">
      <c r="B80" s="130"/>
      <c r="C80" s="130"/>
      <c r="D80" s="39"/>
      <c r="E80" s="43"/>
      <c r="G80" s="39"/>
      <c r="H80" s="43"/>
    </row>
    <row r="81" spans="2:8" x14ac:dyDescent="0.2">
      <c r="B81" s="130"/>
      <c r="C81" s="130"/>
      <c r="D81" s="39" t="s">
        <v>62</v>
      </c>
      <c r="E81" s="44">
        <v>95.99</v>
      </c>
      <c r="G81" s="39" t="s">
        <v>62</v>
      </c>
      <c r="H81" s="44">
        <v>103.25</v>
      </c>
    </row>
    <row r="82" spans="2:8" x14ac:dyDescent="0.2">
      <c r="B82" s="130"/>
      <c r="C82" s="130"/>
      <c r="D82" s="39"/>
      <c r="E82" s="44">
        <v>31341</v>
      </c>
      <c r="G82" s="39"/>
      <c r="H82" s="44">
        <v>34857</v>
      </c>
    </row>
    <row r="83" spans="2:8" x14ac:dyDescent="0.2">
      <c r="B83" s="130"/>
      <c r="C83" s="130"/>
      <c r="D83" s="39"/>
      <c r="E83" s="44"/>
      <c r="G83" s="39"/>
      <c r="H83" s="44"/>
    </row>
    <row r="84" spans="2:8" ht="15" x14ac:dyDescent="0.25">
      <c r="B84" s="130"/>
      <c r="C84" s="130"/>
      <c r="D84" s="39" t="s">
        <v>63</v>
      </c>
      <c r="E84" s="44">
        <f>+E79-E81</f>
        <v>7.2600000000000051</v>
      </c>
      <c r="F84" s="47"/>
      <c r="G84" s="39" t="s">
        <v>63</v>
      </c>
      <c r="H84" s="44">
        <f>+H79-H81</f>
        <v>4.8199999999999932</v>
      </c>
    </row>
    <row r="85" spans="2:8" ht="15.75" thickBot="1" x14ac:dyDescent="0.3">
      <c r="B85" s="130"/>
      <c r="C85" s="130"/>
      <c r="D85" s="45"/>
      <c r="E85" s="46">
        <f>E84/E81</f>
        <v>7.5632878424835973E-2</v>
      </c>
      <c r="F85" s="21"/>
      <c r="G85" s="45"/>
      <c r="H85" s="46">
        <f>H84/H81</f>
        <v>4.6682808716706957E-2</v>
      </c>
    </row>
    <row r="86" spans="2:8" x14ac:dyDescent="0.2">
      <c r="D86" s="48"/>
      <c r="F86" s="48"/>
    </row>
    <row r="87" spans="2:8" x14ac:dyDescent="0.2">
      <c r="D87" s="49"/>
      <c r="F87" s="49"/>
    </row>
    <row r="88" spans="2:8" ht="15" x14ac:dyDescent="0.25">
      <c r="D88" s="50"/>
      <c r="F88" s="50"/>
    </row>
    <row r="90" spans="2:8" x14ac:dyDescent="0.2">
      <c r="D90" s="31"/>
      <c r="F90" s="31"/>
    </row>
    <row r="91" spans="2:8" x14ac:dyDescent="0.2">
      <c r="D91" s="31"/>
      <c r="F91" s="31"/>
    </row>
    <row r="92" spans="2:8" x14ac:dyDescent="0.2">
      <c r="D92" s="31"/>
      <c r="F92" s="31"/>
    </row>
    <row r="93" spans="2:8" x14ac:dyDescent="0.2">
      <c r="D93" s="31"/>
      <c r="F93" s="31"/>
    </row>
    <row r="94" spans="2:8" x14ac:dyDescent="0.2">
      <c r="D94" s="51"/>
      <c r="F94" s="51"/>
    </row>
  </sheetData>
  <sheetProtection algorithmName="SHA-512" hashValue="HJg+h/V8SLEplObvgVqnJmhJxwFKk4NjxN9WllLi4RFyYA0A0qejyESTfoq8lT7RH5CBsthVAipZRWnAjcNtig==" saltValue="b0gahJ4QUvJrhg7DIGz/eA==" spinCount="100000" sheet="1" formatCells="0" formatColumns="0" formatRows="0" insertColumns="0" insertRows="0" insertHyperlinks="0" deleteColumns="0" deleteRows="0" sort="0" autoFilter="0" pivotTables="0"/>
  <mergeCells count="3">
    <mergeCell ref="B76:C76"/>
    <mergeCell ref="G75:H75"/>
    <mergeCell ref="D75:E75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25D5-F25D-4FA4-8CD2-42C9BE00B866}">
  <dimension ref="A1:I40"/>
  <sheetViews>
    <sheetView workbookViewId="0">
      <selection activeCell="D20" sqref="D20"/>
    </sheetView>
  </sheetViews>
  <sheetFormatPr defaultColWidth="9.140625" defaultRowHeight="12.75" x14ac:dyDescent="0.2"/>
  <cols>
    <col min="1" max="1" width="59.28515625" style="75" customWidth="1"/>
    <col min="2" max="2" width="14.7109375" style="76" customWidth="1"/>
    <col min="3" max="3" width="14.28515625" style="75" customWidth="1"/>
    <col min="4" max="4" width="14.140625" style="54" customWidth="1"/>
    <col min="5" max="5" width="14.28515625" style="75" customWidth="1"/>
    <col min="6" max="6" width="52" style="74" customWidth="1"/>
    <col min="7" max="8" width="9.140625" style="75"/>
    <col min="9" max="9" width="15.42578125" style="75" customWidth="1"/>
    <col min="10" max="16384" width="9.140625" style="75"/>
  </cols>
  <sheetData>
    <row r="1" spans="1:9" s="71" customFormat="1" ht="51" x14ac:dyDescent="0.2">
      <c r="A1" s="65" t="s">
        <v>0</v>
      </c>
      <c r="B1" s="66" t="s">
        <v>77</v>
      </c>
      <c r="C1" s="67" t="s">
        <v>80</v>
      </c>
      <c r="D1" s="68" t="s">
        <v>83</v>
      </c>
      <c r="E1" s="69" t="s">
        <v>76</v>
      </c>
      <c r="F1" s="70"/>
    </row>
    <row r="2" spans="1:9" s="71" customFormat="1" x14ac:dyDescent="0.2">
      <c r="B2" s="72"/>
      <c r="D2" s="53"/>
      <c r="F2" s="70"/>
    </row>
    <row r="3" spans="1:9" x14ac:dyDescent="0.2">
      <c r="C3" s="77"/>
      <c r="D3" s="57"/>
      <c r="E3" s="76"/>
    </row>
    <row r="4" spans="1:9" s="80" customFormat="1" ht="12.75" customHeight="1" x14ac:dyDescent="0.2">
      <c r="A4" s="71" t="s">
        <v>70</v>
      </c>
      <c r="B4" s="72"/>
      <c r="C4" s="75"/>
      <c r="D4" s="55"/>
      <c r="E4" s="78"/>
      <c r="F4" s="79"/>
      <c r="I4" s="113"/>
    </row>
    <row r="5" spans="1:9" s="80" customFormat="1" ht="12.75" customHeight="1" x14ac:dyDescent="0.2">
      <c r="A5" s="75" t="s">
        <v>78</v>
      </c>
      <c r="B5" s="96">
        <v>6775.27</v>
      </c>
      <c r="C5" s="100">
        <v>0</v>
      </c>
      <c r="D5" s="110">
        <v>0</v>
      </c>
      <c r="E5" s="100">
        <v>0</v>
      </c>
      <c r="F5" s="79"/>
      <c r="I5" s="114"/>
    </row>
    <row r="6" spans="1:9" s="80" customFormat="1" ht="12.75" customHeight="1" x14ac:dyDescent="0.2">
      <c r="A6" s="75" t="s">
        <v>79</v>
      </c>
      <c r="B6" s="109">
        <v>0</v>
      </c>
      <c r="C6" s="100">
        <v>0</v>
      </c>
      <c r="D6" s="111">
        <v>0</v>
      </c>
      <c r="E6" s="96">
        <v>2000</v>
      </c>
      <c r="F6" s="79"/>
      <c r="I6" s="60"/>
    </row>
    <row r="7" spans="1:9" s="80" customFormat="1" x14ac:dyDescent="0.2">
      <c r="A7" s="75" t="s">
        <v>71</v>
      </c>
      <c r="B7" s="99">
        <v>945.6</v>
      </c>
      <c r="C7" s="99">
        <v>946</v>
      </c>
      <c r="D7" s="81">
        <v>946</v>
      </c>
      <c r="E7" s="99">
        <v>946</v>
      </c>
      <c r="F7" s="79"/>
      <c r="I7" s="54"/>
    </row>
    <row r="8" spans="1:9" s="80" customFormat="1" x14ac:dyDescent="0.2">
      <c r="A8" s="75" t="s">
        <v>72</v>
      </c>
      <c r="B8" s="99">
        <v>1400</v>
      </c>
      <c r="C8" s="99">
        <v>1400</v>
      </c>
      <c r="D8" s="81">
        <v>1400</v>
      </c>
      <c r="E8" s="99">
        <v>1400</v>
      </c>
      <c r="F8" s="79"/>
      <c r="I8" s="115"/>
    </row>
    <row r="9" spans="1:9" s="80" customFormat="1" x14ac:dyDescent="0.2">
      <c r="A9" s="75" t="s">
        <v>73</v>
      </c>
      <c r="B9" s="99">
        <v>200</v>
      </c>
      <c r="C9" s="99">
        <v>200</v>
      </c>
      <c r="D9" s="86">
        <v>200</v>
      </c>
      <c r="E9" s="99">
        <v>200</v>
      </c>
      <c r="F9" s="79"/>
      <c r="I9" s="58"/>
    </row>
    <row r="10" spans="1:9" s="80" customFormat="1" x14ac:dyDescent="0.2">
      <c r="A10" s="75" t="s">
        <v>74</v>
      </c>
      <c r="B10" s="99">
        <v>42363.79</v>
      </c>
      <c r="C10" s="99">
        <v>43300</v>
      </c>
      <c r="D10" s="112">
        <v>32000</v>
      </c>
      <c r="E10" s="99">
        <v>30925</v>
      </c>
      <c r="F10" s="79"/>
      <c r="I10" s="58"/>
    </row>
    <row r="11" spans="1:9" s="80" customFormat="1" x14ac:dyDescent="0.2">
      <c r="A11" s="75"/>
      <c r="B11" s="101">
        <f>SUM(B5:B10)</f>
        <v>51684.66</v>
      </c>
      <c r="C11" s="101">
        <f>SUM(C6:C10)</f>
        <v>45846</v>
      </c>
      <c r="D11" s="73">
        <f>SUM(D5:D10)</f>
        <v>34546</v>
      </c>
      <c r="E11" s="101">
        <f>SUM(E5:E10)</f>
        <v>35471</v>
      </c>
      <c r="F11" s="79"/>
      <c r="I11" s="58"/>
    </row>
    <row r="12" spans="1:9" s="80" customFormat="1" x14ac:dyDescent="0.2">
      <c r="A12" s="75"/>
      <c r="B12" s="99"/>
      <c r="C12" s="99"/>
      <c r="D12" s="56"/>
      <c r="E12" s="102"/>
      <c r="F12" s="70"/>
      <c r="I12" s="58"/>
    </row>
    <row r="13" spans="1:9" ht="25.5" x14ac:dyDescent="0.2">
      <c r="A13" s="70" t="s">
        <v>81</v>
      </c>
      <c r="B13" s="101">
        <v>18207.98</v>
      </c>
      <c r="C13" s="101">
        <v>6000</v>
      </c>
      <c r="D13" s="73">
        <v>15000</v>
      </c>
      <c r="E13" s="101">
        <v>13500</v>
      </c>
      <c r="I13" s="60"/>
    </row>
    <row r="14" spans="1:9" ht="13.5" thickBot="1" x14ac:dyDescent="0.25">
      <c r="A14" s="71"/>
      <c r="B14" s="103"/>
      <c r="C14" s="103"/>
      <c r="D14" s="58"/>
      <c r="E14" s="103"/>
      <c r="I14" s="116"/>
    </row>
    <row r="15" spans="1:9" ht="13.5" thickBot="1" x14ac:dyDescent="0.25">
      <c r="A15" s="82" t="s">
        <v>75</v>
      </c>
      <c r="B15" s="105">
        <v>69892.639999999999</v>
      </c>
      <c r="C15" s="106">
        <v>51846</v>
      </c>
      <c r="D15" s="117">
        <v>49546</v>
      </c>
      <c r="E15" s="117">
        <v>49421</v>
      </c>
      <c r="I15" s="58"/>
    </row>
    <row r="16" spans="1:9" x14ac:dyDescent="0.2">
      <c r="A16" s="82"/>
      <c r="B16" s="104"/>
      <c r="C16" s="107"/>
      <c r="D16" s="58"/>
      <c r="E16" s="107"/>
      <c r="I16" s="60"/>
    </row>
    <row r="17" spans="1:9" x14ac:dyDescent="0.2">
      <c r="A17" s="82"/>
      <c r="B17" s="83"/>
      <c r="C17" s="84"/>
      <c r="D17" s="58"/>
      <c r="E17" s="84"/>
      <c r="I17" s="58"/>
    </row>
    <row r="18" spans="1:9" x14ac:dyDescent="0.2">
      <c r="B18" s="84"/>
      <c r="C18" s="84"/>
      <c r="D18" s="59"/>
      <c r="E18" s="84"/>
    </row>
    <row r="19" spans="1:9" x14ac:dyDescent="0.2">
      <c r="A19" s="85"/>
      <c r="B19" s="86"/>
      <c r="C19" s="84"/>
      <c r="D19" s="57"/>
      <c r="E19" s="86"/>
    </row>
    <row r="20" spans="1:9" x14ac:dyDescent="0.2">
      <c r="A20" s="85"/>
      <c r="B20" s="86"/>
      <c r="C20" s="86"/>
      <c r="D20" s="58"/>
      <c r="E20" s="86"/>
    </row>
    <row r="21" spans="1:9" x14ac:dyDescent="0.2">
      <c r="A21" s="82"/>
      <c r="B21" s="83"/>
      <c r="C21" s="87"/>
      <c r="D21" s="61"/>
      <c r="E21" s="87"/>
      <c r="F21" s="70"/>
    </row>
    <row r="22" spans="1:9" x14ac:dyDescent="0.2">
      <c r="A22" s="82"/>
      <c r="B22" s="83"/>
      <c r="C22" s="84"/>
      <c r="D22" s="61"/>
      <c r="E22" s="84"/>
    </row>
    <row r="23" spans="1:9" x14ac:dyDescent="0.2">
      <c r="A23" s="82"/>
      <c r="B23" s="83"/>
      <c r="C23" s="87"/>
      <c r="D23" s="61"/>
      <c r="E23" s="87"/>
    </row>
    <row r="24" spans="1:9" x14ac:dyDescent="0.2">
      <c r="A24" s="88"/>
      <c r="B24" s="89"/>
      <c r="C24" s="87"/>
      <c r="D24" s="61"/>
      <c r="E24" s="87"/>
    </row>
    <row r="25" spans="1:9" x14ac:dyDescent="0.2">
      <c r="B25" s="84"/>
      <c r="C25" s="87"/>
      <c r="D25" s="58"/>
      <c r="E25" s="87"/>
    </row>
    <row r="26" spans="1:9" x14ac:dyDescent="0.2">
      <c r="A26" s="82"/>
      <c r="B26" s="83"/>
      <c r="C26" s="84"/>
      <c r="D26" s="61"/>
      <c r="E26" s="84"/>
    </row>
    <row r="27" spans="1:9" x14ac:dyDescent="0.2">
      <c r="A27" s="82"/>
      <c r="B27" s="83"/>
      <c r="C27" s="84"/>
      <c r="D27" s="62"/>
      <c r="E27" s="84"/>
    </row>
    <row r="28" spans="1:9" x14ac:dyDescent="0.2">
      <c r="A28" s="71"/>
      <c r="B28" s="84"/>
      <c r="C28" s="87"/>
      <c r="D28" s="63"/>
      <c r="E28" s="87"/>
    </row>
    <row r="29" spans="1:9" s="90" customFormat="1" x14ac:dyDescent="0.2">
      <c r="B29" s="91"/>
      <c r="F29" s="92"/>
    </row>
    <row r="30" spans="1:9" x14ac:dyDescent="0.2">
      <c r="D30" s="63"/>
    </row>
    <row r="31" spans="1:9" x14ac:dyDescent="0.2">
      <c r="A31" s="71"/>
      <c r="D31" s="64"/>
      <c r="E31" s="108"/>
    </row>
    <row r="32" spans="1:9" s="94" customFormat="1" x14ac:dyDescent="0.2">
      <c r="B32" s="93"/>
      <c r="D32" s="64"/>
      <c r="F32" s="95"/>
    </row>
    <row r="33" spans="2:6" x14ac:dyDescent="0.2">
      <c r="D33" s="64"/>
      <c r="E33" s="84"/>
    </row>
    <row r="34" spans="2:6" s="94" customFormat="1" x14ac:dyDescent="0.2">
      <c r="B34" s="93"/>
      <c r="D34" s="64"/>
      <c r="E34" s="84"/>
      <c r="F34" s="75"/>
    </row>
    <row r="35" spans="2:6" x14ac:dyDescent="0.2">
      <c r="D35" s="64"/>
      <c r="E35" s="87"/>
      <c r="F35" s="75"/>
    </row>
    <row r="36" spans="2:6" x14ac:dyDescent="0.2">
      <c r="D36" s="64"/>
      <c r="F36" s="75"/>
    </row>
    <row r="37" spans="2:6" x14ac:dyDescent="0.2">
      <c r="D37" s="64"/>
      <c r="F37" s="75"/>
    </row>
    <row r="39" spans="2:6" x14ac:dyDescent="0.2">
      <c r="E39" s="97"/>
    </row>
    <row r="40" spans="2:6" x14ac:dyDescent="0.2">
      <c r="E40" s="98"/>
    </row>
  </sheetData>
  <pageMargins left="0.7" right="0.7" top="0.75" bottom="0.75" header="0.3" footer="0.3"/>
  <ignoredErrors>
    <ignoredError sqref="C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Reserves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Spiers</dc:creator>
  <cp:lastModifiedBy>Victoria Spiers</cp:lastModifiedBy>
  <cp:lastPrinted>2024-01-23T10:49:37Z</cp:lastPrinted>
  <dcterms:created xsi:type="dcterms:W3CDTF">2023-09-28T09:10:56Z</dcterms:created>
  <dcterms:modified xsi:type="dcterms:W3CDTF">2024-01-23T10:51:17Z</dcterms:modified>
</cp:coreProperties>
</file>