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88124a8cd2083436/Documents/"/>
    </mc:Choice>
  </mc:AlternateContent>
  <xr:revisionPtr revIDLastSave="0" documentId="8_{16527335-BDFD-4A7B-9BFA-04364ADFE8CA}" xr6:coauthVersionLast="47" xr6:coauthVersionMax="47" xr10:uidLastSave="{00000000-0000-0000-0000-000000000000}"/>
  <bookViews>
    <workbookView xWindow="-108" yWindow="-108" windowWidth="23256" windowHeight="12456" xr2:uid="{6D7A0095-0903-42E6-B86D-026A173AB6A9}"/>
  </bookViews>
  <sheets>
    <sheet name="Budget &amp; Precept" sheetId="1" r:id="rId1"/>
    <sheet name="Reserves" sheetId="2" r:id="rId2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1" i="2" l="1"/>
  <c r="D11" i="2"/>
  <c r="G52" i="1"/>
  <c r="B11" i="2"/>
  <c r="C11" i="2"/>
  <c r="G65" i="1"/>
  <c r="G56" i="1"/>
  <c r="G43" i="1"/>
  <c r="G35" i="1"/>
  <c r="G28" i="1"/>
  <c r="E65" i="1"/>
  <c r="E56" i="1"/>
  <c r="E43" i="1"/>
  <c r="E35" i="1"/>
  <c r="E28" i="1"/>
  <c r="D65" i="1"/>
  <c r="D56" i="1"/>
  <c r="D43" i="1"/>
  <c r="D35" i="1"/>
  <c r="D28" i="1"/>
  <c r="B68" i="1"/>
  <c r="B65" i="1"/>
  <c r="B56" i="1"/>
  <c r="B43" i="1"/>
  <c r="B35" i="1"/>
  <c r="B28" i="1"/>
  <c r="G72" i="1"/>
  <c r="E72" i="1"/>
  <c r="E75" i="1"/>
  <c r="B72" i="1"/>
  <c r="D72" i="1"/>
  <c r="I81" i="1"/>
  <c r="I86" i="1"/>
  <c r="I87" i="1"/>
  <c r="F68" i="1"/>
  <c r="F65" i="1"/>
  <c r="C65" i="1"/>
  <c r="F56" i="1"/>
  <c r="C56" i="1"/>
  <c r="F43" i="1"/>
  <c r="C43" i="1"/>
  <c r="F35" i="1"/>
  <c r="C35" i="1"/>
  <c r="F28" i="1"/>
  <c r="C28" i="1"/>
  <c r="C72" i="1"/>
  <c r="C75" i="1"/>
  <c r="F7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Victoria Spiers</author>
  </authors>
  <commentList>
    <comment ref="C27" authorId="0" shapeId="0" xr:uid="{CF57601B-D0F2-4261-B9D5-3E6404412CE6}">
      <text>
        <r>
          <rPr>
            <b/>
            <sz val="9"/>
            <color indexed="81"/>
            <rFont val="Tahoma"/>
            <charset val="1"/>
          </rPr>
          <t>Victoria Spiers:</t>
        </r>
        <r>
          <rPr>
            <sz val="9"/>
            <color indexed="81"/>
            <rFont val="Tahoma"/>
            <charset val="1"/>
          </rPr>
          <t xml:space="preserve">
£150 - biodiversity report
£59 - planning app car park LDE
£60 - printer
£33 - refreshments annual mtg
£29.99 - telephone/answerphone</t>
        </r>
      </text>
    </comment>
    <comment ref="F39" authorId="0" shapeId="0" xr:uid="{BE924DE4-4122-4150-A3F0-423D27806839}">
      <text>
        <r>
          <rPr>
            <b/>
            <sz val="9"/>
            <color indexed="81"/>
            <rFont val="Tahoma"/>
            <family val="2"/>
          </rPr>
          <t>Victoria Spiers:</t>
        </r>
        <r>
          <rPr>
            <sz val="9"/>
            <color indexed="81"/>
            <rFont val="Tahoma"/>
            <family val="2"/>
          </rPr>
          <t xml:space="preserve">
To be paid from EM reserves</t>
        </r>
      </text>
    </comment>
    <comment ref="E41" authorId="0" shapeId="0" xr:uid="{C16CFBA2-7BF6-477A-A2A7-43F25B9F008B}">
      <text>
        <r>
          <rPr>
            <b/>
            <sz val="9"/>
            <color indexed="81"/>
            <rFont val="Tahoma"/>
            <family val="2"/>
          </rPr>
          <t>Victoria Spiers:</t>
        </r>
        <r>
          <rPr>
            <sz val="9"/>
            <color indexed="81"/>
            <rFont val="Tahoma"/>
            <family val="2"/>
          </rPr>
          <t xml:space="preserve">
£208 - 2 hedgehog signs
£164 - aggregate for path
£42 - compactor hire
£200 - vegetation clearance in Church St
</t>
        </r>
      </text>
    </comment>
    <comment ref="F41" authorId="0" shapeId="0" xr:uid="{A0B48CF4-8F1F-48B7-B5F1-CF400E7A6B0A}">
      <text>
        <r>
          <rPr>
            <b/>
            <sz val="9"/>
            <color indexed="81"/>
            <rFont val="Tahoma"/>
            <family val="2"/>
          </rPr>
          <t>Victoria Spiers:</t>
        </r>
        <r>
          <rPr>
            <sz val="9"/>
            <color indexed="81"/>
            <rFont val="Tahoma"/>
            <family val="2"/>
          </rPr>
          <t xml:space="preserve">
£600 emergency work for fallen tree
£2000 to clear tree debris
£100 to clear other debris
£208 - 2 hedgehog signs
£164 - aggregate for path
£42 - compactor hire
£200 - vegetation clearance Church St</t>
        </r>
      </text>
    </comment>
    <comment ref="E48" authorId="0" shapeId="0" xr:uid="{A97F59A7-A665-408B-A185-32F04499D713}">
      <text>
        <r>
          <rPr>
            <b/>
            <sz val="9"/>
            <color indexed="81"/>
            <rFont val="Tahoma"/>
            <family val="2"/>
          </rPr>
          <t>Victoria Spiers:</t>
        </r>
        <r>
          <rPr>
            <sz val="9"/>
            <color indexed="81"/>
            <rFont val="Tahoma"/>
            <family val="2"/>
          </rPr>
          <t xml:space="preserve">
Removal of agility trail for safety reasons</t>
        </r>
      </text>
    </comment>
    <comment ref="C49" authorId="0" shapeId="0" xr:uid="{50AD52CB-7C78-4ECC-8362-425BBDF2F7B6}">
      <text>
        <r>
          <rPr>
            <b/>
            <sz val="9"/>
            <color indexed="81"/>
            <rFont val="Tahoma"/>
            <charset val="1"/>
          </rPr>
          <t>Victoria Spiers:</t>
        </r>
        <r>
          <rPr>
            <sz val="9"/>
            <color indexed="81"/>
            <rFont val="Tahoma"/>
            <charset val="1"/>
          </rPr>
          <t xml:space="preserve">
£1620 for vegetation &amp; ditch clearance
£130 for diesel 
£9.99 new padlock</t>
        </r>
      </text>
    </comment>
    <comment ref="D52" authorId="0" shapeId="0" xr:uid="{276B4AC0-E8E4-4B37-A88F-88D84B97E17E}">
      <text>
        <r>
          <rPr>
            <b/>
            <sz val="9"/>
            <color indexed="81"/>
            <rFont val="Tahoma"/>
            <family val="2"/>
          </rPr>
          <t>Victoria Spiers:</t>
        </r>
        <r>
          <rPr>
            <sz val="9"/>
            <color indexed="81"/>
            <rFont val="Tahoma"/>
            <family val="2"/>
          </rPr>
          <t xml:space="preserve">
£2000 put into earmarked reserves</t>
        </r>
      </text>
    </comment>
    <comment ref="G52" authorId="0" shapeId="0" xr:uid="{AD7FEA30-F2F4-4D93-9ED7-BAAF873F0B52}">
      <text>
        <r>
          <rPr>
            <b/>
            <sz val="9"/>
            <color indexed="81"/>
            <rFont val="Tahoma"/>
            <family val="2"/>
          </rPr>
          <t>Victoria Spiers:</t>
        </r>
        <r>
          <rPr>
            <sz val="9"/>
            <color indexed="81"/>
            <rFont val="Tahoma"/>
            <family val="2"/>
          </rPr>
          <t xml:space="preserve">
£2000 in earmarked reserves</t>
        </r>
      </text>
    </comment>
    <comment ref="C55" authorId="0" shapeId="0" xr:uid="{C403D69F-8898-4D1B-99A3-481BC6540C93}">
      <text>
        <r>
          <rPr>
            <b/>
            <sz val="9"/>
            <color indexed="81"/>
            <rFont val="Tahoma"/>
            <charset val="1"/>
          </rPr>
          <t>Victoria Spiers:</t>
        </r>
        <r>
          <rPr>
            <sz val="9"/>
            <color indexed="81"/>
            <rFont val="Tahoma"/>
            <charset val="1"/>
          </rPr>
          <t xml:space="preserve">
£363 eco guards for hedge in cricket field
£65 - tyres removal
£691 - 3 replacement litter bins
£334 - M Rollings moving gate/installing bench</t>
        </r>
      </text>
    </comment>
    <comment ref="E55" authorId="0" shapeId="0" xr:uid="{2090289C-880E-4907-A06A-C7D755CD4E77}">
      <text>
        <r>
          <rPr>
            <b/>
            <sz val="9"/>
            <color indexed="81"/>
            <rFont val="Tahoma"/>
            <family val="2"/>
          </rPr>
          <t>Victoria Spiers:</t>
        </r>
        <r>
          <rPr>
            <sz val="9"/>
            <color indexed="81"/>
            <rFont val="Tahoma"/>
            <family val="2"/>
          </rPr>
          <t xml:space="preserve">
£137 - bulk bug bags for dispensers
£198 - Martyn installing noticeboard, litter bin &amp; signs</t>
        </r>
      </text>
    </comment>
    <comment ref="G67" authorId="0" shapeId="0" xr:uid="{19315150-D929-4E93-9344-93A6CD2738B8}">
      <text>
        <r>
          <rPr>
            <b/>
            <sz val="9"/>
            <color indexed="81"/>
            <rFont val="Tahoma"/>
            <charset val="1"/>
          </rPr>
          <t>Victoria Spiers:</t>
        </r>
        <r>
          <rPr>
            <sz val="9"/>
            <color indexed="81"/>
            <rFont val="Tahoma"/>
            <charset val="1"/>
          </rPr>
          <t xml:space="preserve">
£2000 in EM reserves for all car park work</t>
        </r>
      </text>
    </comment>
  </commentList>
</comments>
</file>

<file path=xl/sharedStrings.xml><?xml version="1.0" encoding="utf-8"?>
<sst xmlns="http://schemas.openxmlformats.org/spreadsheetml/2006/main" count="104" uniqueCount="97">
  <si>
    <t>Agreed Budget for 2023/24</t>
  </si>
  <si>
    <t>PAYMENTS</t>
  </si>
  <si>
    <t>£</t>
  </si>
  <si>
    <t>Administration</t>
  </si>
  <si>
    <t>Clerk's gross salary (includes PAYE and pension contributions)</t>
  </si>
  <si>
    <t>Clerk's pension - 3% employer contribution</t>
  </si>
  <si>
    <t>Office costs and expenses</t>
  </si>
  <si>
    <t>£26 per month WFH allowance &amp; stationery etc</t>
  </si>
  <si>
    <t>Travel (mileage) expenses</t>
  </si>
  <si>
    <t>Councillor's expenses</t>
  </si>
  <si>
    <t>Data Protection Act notification</t>
  </si>
  <si>
    <t xml:space="preserve">Internal audit fee </t>
  </si>
  <si>
    <t xml:space="preserve">External audit fee </t>
  </si>
  <si>
    <t xml:space="preserve">Church Hall hire </t>
  </si>
  <si>
    <t>Insurance annual policy</t>
  </si>
  <si>
    <r>
      <t>Training costs &amp; conferences</t>
    </r>
    <r>
      <rPr>
        <i/>
        <sz val="11"/>
        <rFont val="Arial"/>
        <family val="2"/>
      </rPr>
      <t xml:space="preserve"> </t>
    </r>
  </si>
  <si>
    <t>Playground annual inspection</t>
  </si>
  <si>
    <t xml:space="preserve">Football field rent </t>
  </si>
  <si>
    <t>Website hosting and 10 email addresses</t>
  </si>
  <si>
    <t>PWLB annual repayments</t>
  </si>
  <si>
    <t>Car park - electricity cost for lighting</t>
  </si>
  <si>
    <t>Monthly unlimited 4G Broadband for car park</t>
  </si>
  <si>
    <t xml:space="preserve">Zoom </t>
  </si>
  <si>
    <t>Election costs</t>
  </si>
  <si>
    <t>Banking charges</t>
  </si>
  <si>
    <t>Contingency/ad hoc expenditure</t>
  </si>
  <si>
    <t>Subscriptions</t>
  </si>
  <si>
    <t xml:space="preserve">WSALC/NALC </t>
  </si>
  <si>
    <t>HALC</t>
  </si>
  <si>
    <t>SLCC</t>
  </si>
  <si>
    <t>Parish magazine</t>
  </si>
  <si>
    <t>Geoxsphere (Parish online mapping)</t>
  </si>
  <si>
    <t>Roads and Paths</t>
  </si>
  <si>
    <t>New tools and maintenance</t>
  </si>
  <si>
    <t xml:space="preserve"> </t>
  </si>
  <si>
    <t>Tree maintenance</t>
  </si>
  <si>
    <t>Ditch maintenance and disposal of debris - Ruffs path</t>
  </si>
  <si>
    <t>EM reserves</t>
  </si>
  <si>
    <t>Ditch maintenance - cricket field</t>
  </si>
  <si>
    <t>Contingency (and/or ad hoc payments)</t>
  </si>
  <si>
    <t>Traffic survey Houghton Bridge</t>
  </si>
  <si>
    <t xml:space="preserve">  </t>
  </si>
  <si>
    <t>Assets and Amenities</t>
  </si>
  <si>
    <t xml:space="preserve">Lawnmowing at Hurst Cottages playground </t>
  </si>
  <si>
    <t>Hedge cutting (including Ruffs &amp; Crofts path &amp; cricket field)</t>
  </si>
  <si>
    <t>Playground maintenance/repairs for recreation ground equipment</t>
  </si>
  <si>
    <t>Playground maintenance/repairs for Hurst Cottages</t>
  </si>
  <si>
    <t>Football field maintenance</t>
  </si>
  <si>
    <t>Cricket field maintenance</t>
  </si>
  <si>
    <t>Car park maintenance</t>
  </si>
  <si>
    <t>Bus shelters/kissing gate at Ham Piece/Noticeboards/Millennium Bridge maintenance</t>
  </si>
  <si>
    <t>Grants and donations</t>
  </si>
  <si>
    <t>Annual grant to Amberley Cricket Club</t>
  </si>
  <si>
    <t>Annual grant to Amberley PCC (towards costs of running Church Hall)</t>
  </si>
  <si>
    <t xml:space="preserve">Trustees of Millennium Green </t>
  </si>
  <si>
    <t>Annual donation to AGNES</t>
  </si>
  <si>
    <t>ACC - donation for insurance for use of tractor on the road</t>
  </si>
  <si>
    <t>Miscellaneous donations to other bodies</t>
  </si>
  <si>
    <t>Car Park</t>
  </si>
  <si>
    <t>Car park works</t>
  </si>
  <si>
    <t>Precept amount</t>
  </si>
  <si>
    <t>Tax base</t>
  </si>
  <si>
    <t>Per Band D</t>
  </si>
  <si>
    <t xml:space="preserve">Increase </t>
  </si>
  <si>
    <t>AMBERLEY PARISH COUNCIL - BUDGET 2025/2026</t>
  </si>
  <si>
    <t>Actual outcome from 2023/24</t>
  </si>
  <si>
    <t>Agreed Budget for 2024/25</t>
  </si>
  <si>
    <t>Actual spend as at 30/9/24</t>
  </si>
  <si>
    <t>Expected payments at EOY 31.03.25</t>
  </si>
  <si>
    <t>ACC - donation for additional insurance for new tractor</t>
  </si>
  <si>
    <t>CIL PAYMENTS</t>
  </si>
  <si>
    <t>N/A</t>
  </si>
  <si>
    <t>2024/25 Band D</t>
  </si>
  <si>
    <t>PRECEPT CALCULATION 2025/26</t>
  </si>
  <si>
    <t>TOTAL PAYMENTS USED FOR PRECEPT</t>
  </si>
  <si>
    <t>AMBERLEY PARISH COUNCIL - BUDGET 2023/2024</t>
  </si>
  <si>
    <t>Earmarked reserves</t>
  </si>
  <si>
    <t xml:space="preserve">Car Park </t>
  </si>
  <si>
    <t>Grant from Operation Watershed</t>
  </si>
  <si>
    <t>Ruffs Path work</t>
  </si>
  <si>
    <t>Grant for Noticeboard</t>
  </si>
  <si>
    <t xml:space="preserve">CIL funds </t>
  </si>
  <si>
    <t>General reserves (bank account balance minus earmarked reserves)</t>
  </si>
  <si>
    <t>TOTAL RESERVES</t>
  </si>
  <si>
    <t>Actual reserves at YE 2023/24</t>
  </si>
  <si>
    <t>Agreed reserves for 2024/25</t>
  </si>
  <si>
    <t>Predicted reserves at YE for 2024/25</t>
  </si>
  <si>
    <t>Proposed reserves for 2025/26</t>
  </si>
  <si>
    <t>Reserves top up funds</t>
  </si>
  <si>
    <t>20 hours pw @ £16.65 + 5% contingency to take into account any possible 2025 pay award</t>
  </si>
  <si>
    <t>Litter bin emptying by HDC &amp; bags for dispensers</t>
  </si>
  <si>
    <t>Employer's NI payments</t>
  </si>
  <si>
    <t>Defibrillators replacement pads and batteries</t>
  </si>
  <si>
    <t>Donation for new picnic table HC playground</t>
  </si>
  <si>
    <t>Contingency (incld Pond and/or additional ad hoc payments)</t>
  </si>
  <si>
    <t>OVERALL TOTAL SPEND</t>
  </si>
  <si>
    <t>Agreed Budget for 2025/26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</si>
</sst>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#,###.00"/>
  </numFmts>
  <fonts count="3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rial"/>
      <family val="2"/>
    </font>
    <font>
      <b/>
      <u/>
      <sz val="11"/>
      <name val="Arial"/>
      <family val="2"/>
    </font>
    <font>
      <b/>
      <sz val="1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b/>
      <sz val="11"/>
      <color rgb="FFFF0000"/>
      <name val="Arial"/>
      <family val="2"/>
    </font>
    <font>
      <i/>
      <sz val="11"/>
      <name val="Arial"/>
      <family val="2"/>
    </font>
    <font>
      <sz val="11"/>
      <color rgb="FFFF000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9"/>
      <color indexed="81"/>
      <name val="Tahoma"/>
      <charset val="1"/>
    </font>
    <font>
      <b/>
      <sz val="9"/>
      <color indexed="81"/>
      <name val="Tahoma"/>
      <charset val="1"/>
    </font>
    <font>
      <b/>
      <i/>
      <sz val="11"/>
      <name val="Arial"/>
      <family val="2"/>
    </font>
    <font>
      <i/>
      <sz val="11"/>
      <color theme="1"/>
      <name val="Arial"/>
      <family val="2"/>
    </font>
    <font>
      <b/>
      <i/>
      <sz val="11"/>
      <color theme="1"/>
      <name val="Arial"/>
      <family val="2"/>
    </font>
    <font>
      <b/>
      <sz val="10"/>
      <color theme="1"/>
      <name val="Verdana"/>
      <family val="2"/>
    </font>
    <font>
      <b/>
      <sz val="10"/>
      <name val="Verdana"/>
      <family val="2"/>
    </font>
    <font>
      <b/>
      <sz val="10"/>
      <color theme="1"/>
      <name val="Arial"/>
      <family val="2"/>
    </font>
    <font>
      <sz val="10"/>
      <color theme="1"/>
      <name val="Verdana"/>
      <family val="2"/>
    </font>
    <font>
      <b/>
      <sz val="10"/>
      <name val="Arial"/>
      <family val="2"/>
    </font>
    <font>
      <b/>
      <i/>
      <sz val="10"/>
      <color theme="1"/>
      <name val="Verdana"/>
      <family val="2"/>
    </font>
    <font>
      <sz val="10"/>
      <name val="Verdana"/>
      <family val="2"/>
    </font>
    <font>
      <sz val="10"/>
      <color theme="1"/>
      <name val="Arial"/>
      <family val="2"/>
    </font>
    <font>
      <b/>
      <i/>
      <sz val="10"/>
      <color theme="1"/>
      <name val="Arial"/>
      <family val="2"/>
    </font>
    <font>
      <sz val="10"/>
      <name val="Arial"/>
      <family val="2"/>
    </font>
    <font>
      <b/>
      <sz val="10"/>
      <color rgb="FFFF0000"/>
      <name val="Arial"/>
      <family val="2"/>
    </font>
    <font>
      <sz val="10"/>
      <color rgb="FFFF0000"/>
      <name val="Verdana"/>
      <family val="2"/>
    </font>
    <font>
      <b/>
      <sz val="10"/>
      <color rgb="FFFF0000"/>
      <name val="Verdana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749992370372631"/>
        <bgColor indexed="64"/>
      </patternFill>
    </fill>
    <fill>
      <patternFill patternType="solid">
        <fgColor theme="9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45">
    <xf numFmtId="0" fontId="0" fillId="0" borderId="0" xfId="0"/>
    <xf numFmtId="0" fontId="2" fillId="0" borderId="1" xfId="0" applyFont="1" applyBorder="1"/>
    <xf numFmtId="0" fontId="2" fillId="0" borderId="0" xfId="0" applyFont="1"/>
    <xf numFmtId="0" fontId="3" fillId="0" borderId="0" xfId="0" applyFont="1" applyAlignment="1">
      <alignment horizontal="left"/>
    </xf>
    <xf numFmtId="0" fontId="4" fillId="0" borderId="0" xfId="0" applyFont="1" applyAlignment="1">
      <alignment horizontal="center" wrapText="1"/>
    </xf>
    <xf numFmtId="0" fontId="2" fillId="0" borderId="0" xfId="0" applyFont="1" applyAlignment="1">
      <alignment horizontal="center" wrapText="1"/>
    </xf>
    <xf numFmtId="0" fontId="5" fillId="0" borderId="0" xfId="0" applyFont="1"/>
    <xf numFmtId="0" fontId="2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4" fillId="0" borderId="0" xfId="0" applyFont="1"/>
    <xf numFmtId="0" fontId="2" fillId="0" borderId="0" xfId="0" applyFont="1" applyAlignment="1">
      <alignment horizontal="center" vertical="center"/>
    </xf>
    <xf numFmtId="43" fontId="5" fillId="0" borderId="0" xfId="1" applyFont="1" applyFill="1"/>
    <xf numFmtId="4" fontId="5" fillId="0" borderId="0" xfId="1" applyNumberFormat="1" applyFont="1" applyFill="1"/>
    <xf numFmtId="4" fontId="5" fillId="0" borderId="0" xfId="0" applyNumberFormat="1" applyFont="1" applyAlignment="1">
      <alignment wrapText="1"/>
    </xf>
    <xf numFmtId="4" fontId="5" fillId="0" borderId="0" xfId="0" applyNumberFormat="1" applyFont="1"/>
    <xf numFmtId="4" fontId="6" fillId="0" borderId="0" xfId="0" applyNumberFormat="1" applyFont="1" applyAlignment="1">
      <alignment wrapText="1"/>
    </xf>
    <xf numFmtId="0" fontId="6" fillId="0" borderId="0" xfId="0" applyFont="1" applyAlignment="1">
      <alignment wrapText="1"/>
    </xf>
    <xf numFmtId="0" fontId="7" fillId="0" borderId="0" xfId="0" applyFont="1"/>
    <xf numFmtId="2" fontId="5" fillId="0" borderId="0" xfId="0" applyNumberFormat="1" applyFont="1"/>
    <xf numFmtId="2" fontId="6" fillId="0" borderId="0" xfId="0" applyNumberFormat="1" applyFont="1" applyAlignment="1">
      <alignment wrapText="1"/>
    </xf>
    <xf numFmtId="0" fontId="7" fillId="0" borderId="0" xfId="0" applyFont="1" applyAlignment="1">
      <alignment wrapText="1"/>
    </xf>
    <xf numFmtId="2" fontId="5" fillId="0" borderId="0" xfId="0" applyNumberFormat="1" applyFont="1" applyAlignment="1">
      <alignment wrapText="1"/>
    </xf>
    <xf numFmtId="2" fontId="5" fillId="0" borderId="0" xfId="1" applyNumberFormat="1" applyFont="1" applyFill="1"/>
    <xf numFmtId="2" fontId="6" fillId="0" borderId="0" xfId="1" applyNumberFormat="1" applyFont="1" applyFill="1"/>
    <xf numFmtId="43" fontId="2" fillId="0" borderId="2" xfId="1" applyFont="1" applyFill="1" applyBorder="1"/>
    <xf numFmtId="4" fontId="2" fillId="0" borderId="2" xfId="0" applyNumberFormat="1" applyFont="1" applyBorder="1" applyAlignment="1">
      <alignment wrapText="1"/>
    </xf>
    <xf numFmtId="164" fontId="5" fillId="0" borderId="0" xfId="0" applyNumberFormat="1" applyFont="1"/>
    <xf numFmtId="44" fontId="5" fillId="0" borderId="0" xfId="0" applyNumberFormat="1" applyFont="1"/>
    <xf numFmtId="0" fontId="9" fillId="0" borderId="0" xfId="0" applyFont="1"/>
    <xf numFmtId="43" fontId="2" fillId="0" borderId="0" xfId="1" applyFont="1" applyFill="1" applyBorder="1"/>
    <xf numFmtId="2" fontId="2" fillId="0" borderId="0" xfId="0" applyNumberFormat="1" applyFont="1" applyAlignment="1">
      <alignment wrapText="1"/>
    </xf>
    <xf numFmtId="4" fontId="7" fillId="0" borderId="0" xfId="0" applyNumberFormat="1" applyFont="1"/>
    <xf numFmtId="0" fontId="2" fillId="0" borderId="0" xfId="0" applyFont="1" applyAlignment="1">
      <alignment horizontal="center"/>
    </xf>
    <xf numFmtId="4" fontId="7" fillId="0" borderId="6" xfId="0" applyNumberFormat="1" applyFont="1" applyBorder="1"/>
    <xf numFmtId="0" fontId="7" fillId="0" borderId="7" xfId="0" applyFont="1" applyBorder="1"/>
    <xf numFmtId="4" fontId="5" fillId="0" borderId="6" xfId="0" applyNumberFormat="1" applyFont="1" applyBorder="1" applyAlignment="1">
      <alignment horizontal="right"/>
    </xf>
    <xf numFmtId="43" fontId="2" fillId="0" borderId="7" xfId="1" applyFont="1" applyFill="1" applyBorder="1"/>
    <xf numFmtId="43" fontId="5" fillId="0" borderId="7" xfId="1" applyFont="1" applyFill="1" applyBorder="1"/>
    <xf numFmtId="44" fontId="2" fillId="0" borderId="7" xfId="1" applyNumberFormat="1" applyFont="1" applyFill="1" applyBorder="1"/>
    <xf numFmtId="0" fontId="5" fillId="0" borderId="7" xfId="0" applyFont="1" applyBorder="1"/>
    <xf numFmtId="44" fontId="5" fillId="0" borderId="7" xfId="0" applyNumberFormat="1" applyFont="1" applyBorder="1"/>
    <xf numFmtId="4" fontId="5" fillId="0" borderId="8" xfId="0" applyNumberFormat="1" applyFont="1" applyBorder="1"/>
    <xf numFmtId="10" fontId="5" fillId="0" borderId="9" xfId="2" applyNumberFormat="1" applyFont="1" applyFill="1" applyBorder="1"/>
    <xf numFmtId="44" fontId="5" fillId="0" borderId="0" xfId="1" applyNumberFormat="1" applyFont="1" applyFill="1" applyBorder="1"/>
    <xf numFmtId="43" fontId="5" fillId="0" borderId="0" xfId="1" applyFont="1" applyFill="1" applyBorder="1"/>
    <xf numFmtId="44" fontId="2" fillId="0" borderId="0" xfId="1" applyNumberFormat="1" applyFont="1" applyFill="1" applyBorder="1"/>
    <xf numFmtId="10" fontId="5" fillId="0" borderId="0" xfId="2" applyNumberFormat="1" applyFont="1" applyFill="1" applyBorder="1"/>
    <xf numFmtId="0" fontId="4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center" wrapText="1"/>
    </xf>
    <xf numFmtId="43" fontId="5" fillId="0" borderId="2" xfId="1" applyFont="1" applyFill="1" applyBorder="1"/>
    <xf numFmtId="4" fontId="2" fillId="0" borderId="0" xfId="0" applyNumberFormat="1" applyFont="1"/>
    <xf numFmtId="0" fontId="14" fillId="0" borderId="0" xfId="0" applyFont="1"/>
    <xf numFmtId="43" fontId="16" fillId="0" borderId="0" xfId="1" applyFont="1" applyFill="1"/>
    <xf numFmtId="0" fontId="15" fillId="0" borderId="0" xfId="0" applyFont="1" applyAlignment="1">
      <alignment wrapText="1"/>
    </xf>
    <xf numFmtId="0" fontId="15" fillId="0" borderId="0" xfId="0" applyFont="1"/>
    <xf numFmtId="43" fontId="14" fillId="0" borderId="0" xfId="1" applyFont="1" applyFill="1" applyAlignment="1">
      <alignment horizontal="right"/>
    </xf>
    <xf numFmtId="43" fontId="16" fillId="0" borderId="0" xfId="1" applyFont="1" applyFill="1" applyAlignment="1">
      <alignment horizontal="right"/>
    </xf>
    <xf numFmtId="0" fontId="17" fillId="0" borderId="1" xfId="0" applyFont="1" applyBorder="1"/>
    <xf numFmtId="0" fontId="17" fillId="0" borderId="0" xfId="0" applyFont="1" applyAlignment="1">
      <alignment wrapText="1"/>
    </xf>
    <xf numFmtId="0" fontId="17" fillId="0" borderId="0" xfId="0" applyFont="1"/>
    <xf numFmtId="0" fontId="20" fillId="0" borderId="0" xfId="0" applyFont="1"/>
    <xf numFmtId="43" fontId="21" fillId="0" borderId="0" xfId="1" applyFont="1" applyFill="1" applyBorder="1"/>
    <xf numFmtId="0" fontId="20" fillId="0" borderId="0" xfId="0" applyFont="1" applyAlignment="1">
      <alignment wrapText="1"/>
    </xf>
    <xf numFmtId="0" fontId="22" fillId="0" borderId="0" xfId="0" applyFont="1" applyAlignment="1">
      <alignment wrapText="1"/>
    </xf>
    <xf numFmtId="0" fontId="22" fillId="0" borderId="0" xfId="0" applyFont="1"/>
    <xf numFmtId="0" fontId="19" fillId="0" borderId="0" xfId="0" applyFont="1" applyAlignment="1">
      <alignment horizontal="center" wrapText="1"/>
    </xf>
    <xf numFmtId="37" fontId="23" fillId="0" borderId="0" xfId="1" applyNumberFormat="1" applyFont="1" applyFill="1"/>
    <xf numFmtId="43" fontId="19" fillId="0" borderId="0" xfId="1" applyFont="1" applyFill="1" applyBorder="1"/>
    <xf numFmtId="43" fontId="20" fillId="0" borderId="0" xfId="1" applyFont="1" applyFill="1" applyAlignment="1">
      <alignment horizontal="right"/>
    </xf>
    <xf numFmtId="43" fontId="23" fillId="0" borderId="0" xfId="1" applyFont="1" applyFill="1"/>
    <xf numFmtId="4" fontId="24" fillId="0" borderId="0" xfId="0" applyNumberFormat="1" applyFont="1"/>
    <xf numFmtId="4" fontId="25" fillId="0" borderId="0" xfId="0" applyNumberFormat="1" applyFont="1"/>
    <xf numFmtId="43" fontId="23" fillId="0" borderId="0" xfId="1" applyFont="1" applyFill="1" applyBorder="1"/>
    <xf numFmtId="43" fontId="24" fillId="0" borderId="0" xfId="1" applyFont="1" applyFill="1" applyBorder="1"/>
    <xf numFmtId="43" fontId="23" fillId="0" borderId="1" xfId="1" applyFont="1" applyFill="1" applyBorder="1"/>
    <xf numFmtId="43" fontId="17" fillId="0" borderId="2" xfId="1" applyFont="1" applyFill="1" applyBorder="1" applyAlignment="1">
      <alignment horizontal="right"/>
    </xf>
    <xf numFmtId="43" fontId="18" fillId="0" borderId="2" xfId="1" applyFont="1" applyFill="1" applyBorder="1"/>
    <xf numFmtId="43" fontId="21" fillId="0" borderId="0" xfId="1" applyFont="1" applyFill="1"/>
    <xf numFmtId="43" fontId="22" fillId="0" borderId="0" xfId="1" applyFont="1" applyFill="1" applyAlignment="1">
      <alignment horizontal="right"/>
    </xf>
    <xf numFmtId="43" fontId="17" fillId="0" borderId="0" xfId="1" applyFont="1" applyFill="1" applyBorder="1" applyAlignment="1">
      <alignment horizontal="right"/>
    </xf>
    <xf numFmtId="43" fontId="25" fillId="0" borderId="0" xfId="1" applyFont="1" applyFill="1" applyBorder="1"/>
    <xf numFmtId="0" fontId="18" fillId="0" borderId="0" xfId="0" applyFont="1"/>
    <xf numFmtId="43" fontId="18" fillId="0" borderId="3" xfId="1" applyFont="1" applyFill="1" applyBorder="1" applyAlignment="1">
      <alignment horizontal="right"/>
    </xf>
    <xf numFmtId="43" fontId="17" fillId="0" borderId="3" xfId="1" applyFont="1" applyFill="1" applyBorder="1" applyAlignment="1">
      <alignment horizontal="right"/>
    </xf>
    <xf numFmtId="43" fontId="17" fillId="0" borderId="3" xfId="1" applyFont="1" applyFill="1" applyBorder="1"/>
    <xf numFmtId="43" fontId="18" fillId="0" borderId="0" xfId="1" applyFont="1" applyFill="1" applyBorder="1" applyAlignment="1">
      <alignment horizontal="right"/>
    </xf>
    <xf numFmtId="43" fontId="20" fillId="0" borderId="0" xfId="1" applyFont="1" applyFill="1" applyBorder="1" applyAlignment="1">
      <alignment horizontal="right"/>
    </xf>
    <xf numFmtId="43" fontId="18" fillId="0" borderId="0" xfId="1" applyFont="1" applyFill="1" applyBorder="1"/>
    <xf numFmtId="43" fontId="20" fillId="0" borderId="0" xfId="1" applyFont="1" applyFill="1" applyBorder="1"/>
    <xf numFmtId="43" fontId="26" fillId="0" borderId="0" xfId="1" applyFont="1" applyFill="1" applyBorder="1"/>
    <xf numFmtId="0" fontId="23" fillId="0" borderId="0" xfId="0" applyFont="1"/>
    <xf numFmtId="43" fontId="17" fillId="0" borderId="0" xfId="1" applyFont="1" applyFill="1" applyBorder="1"/>
    <xf numFmtId="43" fontId="27" fillId="0" borderId="0" xfId="1" applyFont="1" applyFill="1" applyBorder="1"/>
    <xf numFmtId="0" fontId="28" fillId="0" borderId="0" xfId="0" applyFont="1"/>
    <xf numFmtId="0" fontId="29" fillId="0" borderId="0" xfId="0" applyFont="1"/>
    <xf numFmtId="10" fontId="20" fillId="0" borderId="0" xfId="2" applyNumberFormat="1" applyFont="1" applyFill="1" applyBorder="1"/>
    <xf numFmtId="4" fontId="4" fillId="0" borderId="1" xfId="0" applyNumberFormat="1" applyFont="1" applyBorder="1" applyAlignment="1">
      <alignment horizontal="center" wrapText="1"/>
    </xf>
    <xf numFmtId="4" fontId="4" fillId="0" borderId="0" xfId="0" applyNumberFormat="1" applyFont="1" applyAlignment="1">
      <alignment horizontal="left" wrapText="1"/>
    </xf>
    <xf numFmtId="4" fontId="4" fillId="0" borderId="0" xfId="0" applyNumberFormat="1" applyFont="1" applyAlignment="1">
      <alignment horizontal="center" vertical="center"/>
    </xf>
    <xf numFmtId="43" fontId="4" fillId="0" borderId="0" xfId="1" applyFont="1" applyFill="1"/>
    <xf numFmtId="43" fontId="5" fillId="0" borderId="0" xfId="1" applyFont="1" applyFill="1" applyAlignment="1">
      <alignment wrapText="1"/>
    </xf>
    <xf numFmtId="4" fontId="4" fillId="0" borderId="0" xfId="0" applyNumberFormat="1" applyFont="1"/>
    <xf numFmtId="43" fontId="2" fillId="0" borderId="0" xfId="1" applyFont="1" applyFill="1"/>
    <xf numFmtId="43" fontId="14" fillId="0" borderId="0" xfId="1" applyFont="1" applyFill="1"/>
    <xf numFmtId="4" fontId="5" fillId="0" borderId="0" xfId="0" applyNumberFormat="1" applyFont="1" applyAlignment="1">
      <alignment horizontal="right"/>
    </xf>
    <xf numFmtId="37" fontId="23" fillId="0" borderId="0" xfId="1" applyNumberFormat="1" applyFont="1" applyFill="1" applyBorder="1"/>
    <xf numFmtId="0" fontId="28" fillId="0" borderId="0" xfId="0" applyFont="1" applyAlignment="1">
      <alignment wrapText="1"/>
    </xf>
    <xf numFmtId="0" fontId="29" fillId="0" borderId="0" xfId="0" applyFont="1" applyAlignment="1">
      <alignment wrapText="1"/>
    </xf>
    <xf numFmtId="43" fontId="22" fillId="0" borderId="0" xfId="1" applyFont="1" applyFill="1" applyBorder="1" applyAlignment="1">
      <alignment horizontal="right"/>
    </xf>
    <xf numFmtId="4" fontId="18" fillId="0" borderId="1" xfId="0" applyNumberFormat="1" applyFont="1" applyBorder="1" applyAlignment="1">
      <alignment horizontal="center" wrapText="1"/>
    </xf>
    <xf numFmtId="0" fontId="18" fillId="0" borderId="1" xfId="0" applyFont="1" applyBorder="1" applyAlignment="1">
      <alignment horizontal="center" wrapText="1"/>
    </xf>
    <xf numFmtId="4" fontId="17" fillId="0" borderId="1" xfId="0" applyNumberFormat="1" applyFont="1" applyBorder="1" applyAlignment="1">
      <alignment horizontal="center" wrapText="1"/>
    </xf>
    <xf numFmtId="0" fontId="17" fillId="0" borderId="1" xfId="0" applyFont="1" applyBorder="1" applyAlignment="1">
      <alignment horizontal="center" wrapText="1"/>
    </xf>
    <xf numFmtId="4" fontId="17" fillId="0" borderId="0" xfId="0" applyNumberFormat="1" applyFont="1"/>
    <xf numFmtId="4" fontId="19" fillId="0" borderId="0" xfId="0" applyNumberFormat="1" applyFont="1"/>
    <xf numFmtId="4" fontId="20" fillId="0" borderId="0" xfId="0" applyNumberFormat="1" applyFont="1"/>
    <xf numFmtId="164" fontId="20" fillId="0" borderId="0" xfId="0" applyNumberFormat="1" applyFont="1"/>
    <xf numFmtId="4" fontId="21" fillId="0" borderId="0" xfId="0" applyNumberFormat="1" applyFont="1"/>
    <xf numFmtId="4" fontId="22" fillId="0" borderId="0" xfId="0" applyNumberFormat="1" applyFont="1"/>
    <xf numFmtId="3" fontId="20" fillId="0" borderId="0" xfId="0" applyNumberFormat="1" applyFont="1" applyAlignment="1">
      <alignment horizontal="right"/>
    </xf>
    <xf numFmtId="0" fontId="20" fillId="0" borderId="0" xfId="0" applyFont="1" applyAlignment="1">
      <alignment horizontal="right"/>
    </xf>
    <xf numFmtId="4" fontId="20" fillId="0" borderId="0" xfId="0" applyNumberFormat="1" applyFont="1" applyAlignment="1">
      <alignment horizontal="right"/>
    </xf>
    <xf numFmtId="4" fontId="18" fillId="0" borderId="0" xfId="0" applyNumberFormat="1" applyFont="1" applyAlignment="1">
      <alignment horizontal="center" vertical="center" wrapText="1"/>
    </xf>
    <xf numFmtId="0" fontId="18" fillId="0" borderId="0" xfId="0" applyFont="1" applyAlignment="1">
      <alignment horizontal="center" wrapText="1"/>
    </xf>
    <xf numFmtId="4" fontId="17" fillId="0" borderId="0" xfId="0" applyNumberFormat="1" applyFont="1" applyAlignment="1">
      <alignment horizontal="center" wrapText="1"/>
    </xf>
    <xf numFmtId="0" fontId="17" fillId="0" borderId="0" xfId="0" applyFont="1" applyAlignment="1">
      <alignment horizontal="center" wrapText="1"/>
    </xf>
    <xf numFmtId="3" fontId="23" fillId="0" borderId="0" xfId="0" applyNumberFormat="1" applyFont="1"/>
    <xf numFmtId="43" fontId="20" fillId="0" borderId="0" xfId="0" applyNumberFormat="1" applyFont="1"/>
    <xf numFmtId="0" fontId="2" fillId="3" borderId="1" xfId="0" applyFont="1" applyFill="1" applyBorder="1" applyAlignment="1">
      <alignment horizontal="center" wrapText="1"/>
    </xf>
    <xf numFmtId="0" fontId="2" fillId="3" borderId="0" xfId="0" applyFont="1" applyFill="1" applyAlignment="1">
      <alignment wrapText="1"/>
    </xf>
    <xf numFmtId="0" fontId="2" fillId="3" borderId="0" xfId="0" applyFont="1" applyFill="1" applyAlignment="1">
      <alignment horizontal="center" wrapText="1"/>
    </xf>
    <xf numFmtId="0" fontId="2" fillId="3" borderId="0" xfId="0" applyFont="1" applyFill="1" applyAlignment="1">
      <alignment horizontal="center" vertical="center"/>
    </xf>
    <xf numFmtId="4" fontId="5" fillId="3" borderId="0" xfId="1" applyNumberFormat="1" applyFont="1" applyFill="1"/>
    <xf numFmtId="4" fontId="5" fillId="3" borderId="0" xfId="0" applyNumberFormat="1" applyFont="1" applyFill="1"/>
    <xf numFmtId="4" fontId="2" fillId="3" borderId="2" xfId="1" applyNumberFormat="1" applyFont="1" applyFill="1" applyBorder="1"/>
    <xf numFmtId="43" fontId="2" fillId="3" borderId="2" xfId="1" applyFont="1" applyFill="1" applyBorder="1"/>
    <xf numFmtId="43" fontId="5" fillId="3" borderId="0" xfId="1" applyFont="1" applyFill="1"/>
    <xf numFmtId="43" fontId="2" fillId="3" borderId="0" xfId="1" applyFont="1" applyFill="1" applyBorder="1"/>
    <xf numFmtId="43" fontId="2" fillId="3" borderId="3" xfId="1" applyFont="1" applyFill="1" applyBorder="1"/>
    <xf numFmtId="4" fontId="16" fillId="0" borderId="0" xfId="0" applyNumberFormat="1" applyFont="1" applyAlignment="1">
      <alignment wrapText="1"/>
    </xf>
    <xf numFmtId="4" fontId="2" fillId="0" borderId="0" xfId="0" applyNumberFormat="1" applyFont="1" applyAlignment="1">
      <alignment wrapText="1"/>
    </xf>
    <xf numFmtId="0" fontId="2" fillId="0" borderId="0" xfId="0" applyFont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</cellXfs>
  <cellStyles count="3">
    <cellStyle name="Comma" xfId="1" builtinId="3"/>
    <cellStyle name="Normal" xfId="0" builtinId="0"/>
    <cellStyle name="Per 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C59DDF-6607-4525-8BD3-F10779074409}">
  <dimension ref="A1:M96"/>
  <sheetViews>
    <sheetView tabSelected="1" topLeftCell="D1" zoomScaleNormal="100" workbookViewId="0">
      <pane ySplit="1" topLeftCell="A67" activePane="bottomLeft" state="frozen"/>
      <selection pane="bottomLeft" activeCell="F82" sqref="E82:F83"/>
    </sheetView>
  </sheetViews>
  <sheetFormatPr defaultColWidth="9.109375" defaultRowHeight="13.8" x14ac:dyDescent="0.25"/>
  <cols>
    <col min="1" max="1" width="64.6640625" style="6" customWidth="1"/>
    <col min="2" max="2" width="20.5546875" style="14" customWidth="1"/>
    <col min="3" max="3" width="23.6640625" style="14" customWidth="1"/>
    <col min="4" max="4" width="16.109375" style="6" customWidth="1"/>
    <col min="5" max="5" width="18.6640625" style="6" customWidth="1"/>
    <col min="6" max="6" width="22.109375" style="8" customWidth="1"/>
    <col min="7" max="7" width="16.109375" style="6" customWidth="1"/>
    <col min="8" max="8" width="45" style="8" customWidth="1"/>
    <col min="9" max="9" width="17.5546875" style="6" customWidth="1"/>
    <col min="10" max="10" width="9.109375" style="6" customWidth="1"/>
    <col min="11" max="11" width="9.109375" style="6"/>
    <col min="12" max="12" width="9.109375" style="6" customWidth="1"/>
    <col min="13" max="16384" width="9.109375" style="6"/>
  </cols>
  <sheetData>
    <row r="1" spans="1:13" ht="46.95" customHeight="1" x14ac:dyDescent="0.25">
      <c r="A1" s="1" t="s">
        <v>64</v>
      </c>
      <c r="B1" s="47" t="s">
        <v>0</v>
      </c>
      <c r="C1" s="97" t="s">
        <v>65</v>
      </c>
      <c r="D1" s="48" t="s">
        <v>66</v>
      </c>
      <c r="E1" s="48" t="s">
        <v>67</v>
      </c>
      <c r="F1" s="48" t="s">
        <v>68</v>
      </c>
      <c r="G1" s="129" t="s">
        <v>96</v>
      </c>
      <c r="H1" s="49"/>
    </row>
    <row r="2" spans="1:13" ht="16.2" customHeight="1" x14ac:dyDescent="0.25">
      <c r="A2" s="3"/>
      <c r="B2" s="4"/>
      <c r="C2" s="98"/>
      <c r="D2" s="7"/>
      <c r="E2" s="7"/>
      <c r="G2" s="130"/>
    </row>
    <row r="3" spans="1:13" x14ac:dyDescent="0.25">
      <c r="A3" s="9" t="s">
        <v>1</v>
      </c>
      <c r="B3" s="10" t="s">
        <v>2</v>
      </c>
      <c r="C3" s="99" t="s">
        <v>2</v>
      </c>
      <c r="D3" s="10" t="s">
        <v>2</v>
      </c>
      <c r="E3" s="10"/>
      <c r="F3" s="5" t="s">
        <v>2</v>
      </c>
      <c r="G3" s="131" t="s">
        <v>2</v>
      </c>
    </row>
    <row r="4" spans="1:13" x14ac:dyDescent="0.25">
      <c r="A4" s="9"/>
      <c r="B4" s="10"/>
      <c r="C4" s="99"/>
      <c r="D4" s="10"/>
      <c r="E4" s="10"/>
      <c r="G4" s="132"/>
    </row>
    <row r="5" spans="1:13" x14ac:dyDescent="0.25">
      <c r="A5" s="9" t="s">
        <v>3</v>
      </c>
      <c r="B5" s="11"/>
      <c r="C5" s="100"/>
      <c r="D5" s="12"/>
      <c r="E5" s="12"/>
      <c r="F5" s="13"/>
      <c r="G5" s="133"/>
    </row>
    <row r="6" spans="1:13" ht="28.5" customHeight="1" x14ac:dyDescent="0.25">
      <c r="A6" s="6" t="s">
        <v>4</v>
      </c>
      <c r="B6" s="14">
        <v>18042</v>
      </c>
      <c r="C6" s="11">
        <v>18989</v>
      </c>
      <c r="D6" s="14">
        <v>20992</v>
      </c>
      <c r="E6" s="14">
        <v>10333</v>
      </c>
      <c r="F6" s="15">
        <v>20992</v>
      </c>
      <c r="G6" s="134">
        <v>18182</v>
      </c>
      <c r="H6" s="16" t="s">
        <v>89</v>
      </c>
      <c r="I6" s="17"/>
      <c r="J6" s="17"/>
      <c r="K6" s="17"/>
      <c r="L6" s="17"/>
      <c r="M6" s="17"/>
    </row>
    <row r="7" spans="1:13" ht="15" customHeight="1" x14ac:dyDescent="0.25">
      <c r="A7" s="8" t="s">
        <v>5</v>
      </c>
      <c r="B7" s="18">
        <v>542</v>
      </c>
      <c r="C7" s="101">
        <v>570</v>
      </c>
      <c r="D7" s="18">
        <v>629</v>
      </c>
      <c r="E7" s="18">
        <v>310</v>
      </c>
      <c r="F7" s="19">
        <v>629</v>
      </c>
      <c r="G7" s="134">
        <v>546</v>
      </c>
      <c r="H7" s="20"/>
      <c r="I7" s="17"/>
      <c r="J7" s="17"/>
      <c r="K7" s="17"/>
      <c r="L7" s="17"/>
      <c r="M7" s="17"/>
    </row>
    <row r="8" spans="1:13" ht="15" customHeight="1" x14ac:dyDescent="0.25">
      <c r="A8" s="8" t="s">
        <v>91</v>
      </c>
      <c r="B8" s="18"/>
      <c r="C8" s="101"/>
      <c r="D8" s="18"/>
      <c r="E8" s="18"/>
      <c r="F8" s="19"/>
      <c r="G8" s="134">
        <v>1827</v>
      </c>
      <c r="H8" s="20"/>
      <c r="I8" s="17"/>
      <c r="J8" s="17"/>
      <c r="K8" s="17"/>
      <c r="L8" s="17"/>
      <c r="M8" s="17"/>
    </row>
    <row r="9" spans="1:13" ht="15" customHeight="1" x14ac:dyDescent="0.25">
      <c r="A9" s="6" t="s">
        <v>6</v>
      </c>
      <c r="B9" s="18">
        <v>750</v>
      </c>
      <c r="C9" s="11">
        <v>522</v>
      </c>
      <c r="D9" s="18">
        <v>750</v>
      </c>
      <c r="E9" s="18">
        <v>359</v>
      </c>
      <c r="F9" s="21">
        <v>750</v>
      </c>
      <c r="G9" s="134">
        <v>750</v>
      </c>
      <c r="H9" s="8" t="s">
        <v>7</v>
      </c>
    </row>
    <row r="10" spans="1:13" ht="14.4" customHeight="1" x14ac:dyDescent="0.25">
      <c r="A10" s="6" t="s">
        <v>8</v>
      </c>
      <c r="B10" s="18">
        <v>225</v>
      </c>
      <c r="C10" s="11">
        <v>263</v>
      </c>
      <c r="D10" s="18">
        <v>275</v>
      </c>
      <c r="E10" s="18">
        <v>171</v>
      </c>
      <c r="F10" s="21">
        <v>275</v>
      </c>
      <c r="G10" s="134">
        <v>275</v>
      </c>
    </row>
    <row r="11" spans="1:13" x14ac:dyDescent="0.25">
      <c r="A11" s="6" t="s">
        <v>9</v>
      </c>
      <c r="B11" s="18">
        <v>75</v>
      </c>
      <c r="C11" s="11">
        <v>0</v>
      </c>
      <c r="D11" s="18">
        <v>75</v>
      </c>
      <c r="E11" s="11">
        <v>0</v>
      </c>
      <c r="F11" s="21">
        <v>75</v>
      </c>
      <c r="G11" s="134">
        <v>75</v>
      </c>
    </row>
    <row r="12" spans="1:13" x14ac:dyDescent="0.25">
      <c r="A12" s="6" t="s">
        <v>10</v>
      </c>
      <c r="B12" s="18">
        <v>40</v>
      </c>
      <c r="C12" s="11">
        <v>35</v>
      </c>
      <c r="D12" s="18">
        <v>35</v>
      </c>
      <c r="E12" s="18">
        <v>35</v>
      </c>
      <c r="F12" s="21">
        <v>35</v>
      </c>
      <c r="G12" s="134">
        <v>35</v>
      </c>
    </row>
    <row r="13" spans="1:13" x14ac:dyDescent="0.25">
      <c r="A13" s="6" t="s">
        <v>11</v>
      </c>
      <c r="B13" s="18">
        <v>145</v>
      </c>
      <c r="C13" s="11">
        <v>176</v>
      </c>
      <c r="D13" s="18">
        <v>200</v>
      </c>
      <c r="E13" s="18">
        <v>181</v>
      </c>
      <c r="F13" s="21">
        <v>181</v>
      </c>
      <c r="G13" s="134">
        <v>200</v>
      </c>
    </row>
    <row r="14" spans="1:13" x14ac:dyDescent="0.25">
      <c r="A14" s="6" t="s">
        <v>12</v>
      </c>
      <c r="B14" s="18">
        <v>480</v>
      </c>
      <c r="C14" s="11">
        <v>756</v>
      </c>
      <c r="D14" s="18">
        <v>756</v>
      </c>
      <c r="E14" s="18">
        <v>378</v>
      </c>
      <c r="F14" s="21">
        <v>378</v>
      </c>
      <c r="G14" s="134">
        <v>390</v>
      </c>
    </row>
    <row r="15" spans="1:13" x14ac:dyDescent="0.25">
      <c r="A15" s="6" t="s">
        <v>13</v>
      </c>
      <c r="B15" s="18">
        <v>160</v>
      </c>
      <c r="C15" s="11">
        <v>176</v>
      </c>
      <c r="D15" s="18">
        <v>128</v>
      </c>
      <c r="E15" s="18">
        <v>72</v>
      </c>
      <c r="F15" s="21">
        <v>240</v>
      </c>
      <c r="G15" s="134">
        <v>240</v>
      </c>
    </row>
    <row r="16" spans="1:13" x14ac:dyDescent="0.25">
      <c r="A16" s="6" t="s">
        <v>14</v>
      </c>
      <c r="B16" s="18">
        <v>900</v>
      </c>
      <c r="C16" s="11">
        <v>832</v>
      </c>
      <c r="D16" s="18">
        <v>900</v>
      </c>
      <c r="E16" s="18">
        <v>1281</v>
      </c>
      <c r="F16" s="21">
        <v>1281</v>
      </c>
      <c r="G16" s="134">
        <v>1350</v>
      </c>
    </row>
    <row r="17" spans="1:11" ht="14.4" x14ac:dyDescent="0.3">
      <c r="A17" s="6" t="s">
        <v>15</v>
      </c>
      <c r="B17" s="18">
        <v>200</v>
      </c>
      <c r="C17" s="11">
        <v>30</v>
      </c>
      <c r="D17" s="18">
        <v>50</v>
      </c>
      <c r="E17" s="18">
        <v>174</v>
      </c>
      <c r="F17" s="21">
        <v>174</v>
      </c>
      <c r="G17" s="134">
        <v>200</v>
      </c>
    </row>
    <row r="18" spans="1:11" x14ac:dyDescent="0.25">
      <c r="A18" s="6" t="s">
        <v>16</v>
      </c>
      <c r="B18" s="18">
        <v>200</v>
      </c>
      <c r="C18" s="11">
        <v>180</v>
      </c>
      <c r="D18" s="18">
        <v>200</v>
      </c>
      <c r="E18" s="18">
        <v>187</v>
      </c>
      <c r="F18" s="21">
        <v>187</v>
      </c>
      <c r="G18" s="134">
        <v>200</v>
      </c>
    </row>
    <row r="19" spans="1:11" x14ac:dyDescent="0.25">
      <c r="A19" s="6" t="s">
        <v>17</v>
      </c>
      <c r="B19" s="18">
        <v>300</v>
      </c>
      <c r="C19" s="11">
        <v>300</v>
      </c>
      <c r="D19" s="18">
        <v>300</v>
      </c>
      <c r="E19" s="18">
        <v>150</v>
      </c>
      <c r="F19" s="21">
        <v>300</v>
      </c>
      <c r="G19" s="134">
        <v>300</v>
      </c>
    </row>
    <row r="20" spans="1:11" x14ac:dyDescent="0.25">
      <c r="A20" s="6" t="s">
        <v>18</v>
      </c>
      <c r="B20" s="18">
        <v>630</v>
      </c>
      <c r="C20" s="11">
        <v>644</v>
      </c>
      <c r="D20" s="18">
        <v>650</v>
      </c>
      <c r="E20" s="11">
        <v>0</v>
      </c>
      <c r="F20" s="21">
        <v>600</v>
      </c>
      <c r="G20" s="134">
        <v>650</v>
      </c>
    </row>
    <row r="21" spans="1:11" x14ac:dyDescent="0.25">
      <c r="A21" s="6" t="s">
        <v>19</v>
      </c>
      <c r="B21" s="12">
        <v>3640</v>
      </c>
      <c r="C21" s="11">
        <v>3638</v>
      </c>
      <c r="D21" s="12">
        <v>3637.65</v>
      </c>
      <c r="E21" s="12">
        <v>1819</v>
      </c>
      <c r="F21" s="13">
        <v>3638</v>
      </c>
      <c r="G21" s="134">
        <v>3638</v>
      </c>
    </row>
    <row r="22" spans="1:11" x14ac:dyDescent="0.25">
      <c r="A22" s="6" t="s">
        <v>20</v>
      </c>
      <c r="B22" s="22">
        <v>300</v>
      </c>
      <c r="C22" s="11">
        <v>292</v>
      </c>
      <c r="D22" s="22">
        <v>270</v>
      </c>
      <c r="E22" s="22">
        <v>115</v>
      </c>
      <c r="F22" s="21">
        <v>270</v>
      </c>
      <c r="G22" s="134">
        <v>300</v>
      </c>
    </row>
    <row r="23" spans="1:11" x14ac:dyDescent="0.25">
      <c r="A23" s="6" t="s">
        <v>21</v>
      </c>
      <c r="B23" s="22">
        <v>0</v>
      </c>
      <c r="C23" s="11">
        <v>360</v>
      </c>
      <c r="D23" s="22">
        <v>360</v>
      </c>
      <c r="E23" s="22">
        <v>180</v>
      </c>
      <c r="F23" s="21">
        <v>360</v>
      </c>
      <c r="G23" s="134">
        <v>360</v>
      </c>
    </row>
    <row r="24" spans="1:11" x14ac:dyDescent="0.25">
      <c r="A24" s="6" t="s">
        <v>22</v>
      </c>
      <c r="B24" s="11">
        <v>0</v>
      </c>
      <c r="C24" s="11">
        <v>101</v>
      </c>
      <c r="D24" s="11">
        <v>0</v>
      </c>
      <c r="E24" s="11">
        <v>0</v>
      </c>
      <c r="F24" s="11">
        <v>0</v>
      </c>
      <c r="G24" s="134">
        <v>0</v>
      </c>
    </row>
    <row r="25" spans="1:11" x14ac:dyDescent="0.25">
      <c r="A25" s="6" t="s">
        <v>23</v>
      </c>
      <c r="B25" s="23">
        <v>500</v>
      </c>
      <c r="C25" s="11">
        <v>0</v>
      </c>
      <c r="D25" s="11">
        <v>0</v>
      </c>
      <c r="E25" s="11">
        <v>0</v>
      </c>
      <c r="F25" s="11">
        <v>0</v>
      </c>
      <c r="G25" s="134">
        <v>0</v>
      </c>
    </row>
    <row r="26" spans="1:11" x14ac:dyDescent="0.25">
      <c r="A26" s="6" t="s">
        <v>24</v>
      </c>
      <c r="B26" s="23"/>
      <c r="C26" s="11">
        <v>15</v>
      </c>
      <c r="D26" s="11">
        <v>70</v>
      </c>
      <c r="E26" s="23">
        <v>21</v>
      </c>
      <c r="F26" s="21">
        <v>70</v>
      </c>
      <c r="G26" s="134">
        <v>75</v>
      </c>
    </row>
    <row r="27" spans="1:11" x14ac:dyDescent="0.25">
      <c r="A27" s="6" t="s">
        <v>25</v>
      </c>
      <c r="B27" s="22">
        <v>300</v>
      </c>
      <c r="C27" s="11">
        <v>182</v>
      </c>
      <c r="D27" s="22">
        <v>500</v>
      </c>
      <c r="E27" s="22">
        <v>448</v>
      </c>
      <c r="F27" s="21">
        <v>500</v>
      </c>
      <c r="G27" s="134">
        <v>500</v>
      </c>
    </row>
    <row r="28" spans="1:11" x14ac:dyDescent="0.25">
      <c r="B28" s="24">
        <f t="shared" ref="B28:G28" si="0">SUM(B6:B27)</f>
        <v>27429</v>
      </c>
      <c r="C28" s="24">
        <f t="shared" si="0"/>
        <v>28061</v>
      </c>
      <c r="D28" s="24">
        <f t="shared" si="0"/>
        <v>30777.65</v>
      </c>
      <c r="E28" s="24">
        <f t="shared" si="0"/>
        <v>16214</v>
      </c>
      <c r="F28" s="25">
        <f t="shared" si="0"/>
        <v>30935</v>
      </c>
      <c r="G28" s="135">
        <f t="shared" si="0"/>
        <v>30093</v>
      </c>
      <c r="H28" s="7"/>
    </row>
    <row r="29" spans="1:11" x14ac:dyDescent="0.25">
      <c r="A29" s="9" t="s">
        <v>26</v>
      </c>
      <c r="B29" s="26"/>
      <c r="C29" s="102"/>
      <c r="D29" s="14"/>
      <c r="E29" s="14"/>
      <c r="F29" s="21"/>
      <c r="G29" s="134"/>
    </row>
    <row r="30" spans="1:11" x14ac:dyDescent="0.25">
      <c r="A30" s="6" t="s">
        <v>27</v>
      </c>
      <c r="B30" s="18">
        <v>198</v>
      </c>
      <c r="C30" s="11">
        <v>198</v>
      </c>
      <c r="D30" s="18">
        <v>215</v>
      </c>
      <c r="E30" s="18">
        <v>214</v>
      </c>
      <c r="F30" s="21">
        <v>214</v>
      </c>
      <c r="G30" s="134">
        <v>230</v>
      </c>
    </row>
    <row r="31" spans="1:11" x14ac:dyDescent="0.25">
      <c r="A31" s="6" t="s">
        <v>28</v>
      </c>
      <c r="B31" s="18">
        <v>20</v>
      </c>
      <c r="C31" s="11">
        <v>20</v>
      </c>
      <c r="D31" s="18">
        <v>20</v>
      </c>
      <c r="E31" s="18">
        <v>20</v>
      </c>
      <c r="F31" s="21">
        <v>20</v>
      </c>
      <c r="G31" s="134">
        <v>20</v>
      </c>
    </row>
    <row r="32" spans="1:11" x14ac:dyDescent="0.25">
      <c r="A32" s="6" t="s">
        <v>29</v>
      </c>
      <c r="B32" s="18">
        <v>155</v>
      </c>
      <c r="C32" s="11">
        <v>187</v>
      </c>
      <c r="D32" s="18">
        <v>170</v>
      </c>
      <c r="E32" s="18">
        <v>188</v>
      </c>
      <c r="F32" s="21">
        <v>188</v>
      </c>
      <c r="G32" s="134">
        <v>188</v>
      </c>
      <c r="K32" s="27"/>
    </row>
    <row r="33" spans="1:11" x14ac:dyDescent="0.25">
      <c r="A33" s="6" t="s">
        <v>30</v>
      </c>
      <c r="B33" s="18">
        <v>50</v>
      </c>
      <c r="C33" s="11">
        <v>50</v>
      </c>
      <c r="D33" s="18">
        <v>50</v>
      </c>
      <c r="E33" s="18">
        <v>0</v>
      </c>
      <c r="F33" s="21">
        <v>50</v>
      </c>
      <c r="G33" s="134">
        <v>50</v>
      </c>
    </row>
    <row r="34" spans="1:11" x14ac:dyDescent="0.25">
      <c r="A34" s="6" t="s">
        <v>31</v>
      </c>
      <c r="B34" s="18">
        <v>50</v>
      </c>
      <c r="C34" s="11">
        <v>45</v>
      </c>
      <c r="D34" s="18">
        <v>50</v>
      </c>
      <c r="E34" s="18">
        <v>45</v>
      </c>
      <c r="F34" s="21">
        <v>45</v>
      </c>
      <c r="G34" s="134">
        <v>45</v>
      </c>
    </row>
    <row r="35" spans="1:11" x14ac:dyDescent="0.25">
      <c r="B35" s="24">
        <f>SUM(B30:B34)</f>
        <v>473</v>
      </c>
      <c r="C35" s="24">
        <f>SUM(C30:C34)</f>
        <v>500</v>
      </c>
      <c r="D35" s="24">
        <f>SUM(D30:D34)</f>
        <v>505</v>
      </c>
      <c r="E35" s="24">
        <f>SUM(E30:E34)</f>
        <v>467</v>
      </c>
      <c r="F35" s="24">
        <f t="shared" ref="F35" si="1">SUM(F30:F34)</f>
        <v>517</v>
      </c>
      <c r="G35" s="135">
        <f>SUM(G30:G34)</f>
        <v>533</v>
      </c>
      <c r="H35" s="7"/>
    </row>
    <row r="36" spans="1:11" x14ac:dyDescent="0.25">
      <c r="A36" s="9" t="s">
        <v>32</v>
      </c>
      <c r="C36" s="102"/>
      <c r="D36" s="14"/>
      <c r="E36" s="14"/>
      <c r="F36" s="21"/>
      <c r="G36" s="134"/>
      <c r="I36" s="28"/>
    </row>
    <row r="37" spans="1:11" x14ac:dyDescent="0.25">
      <c r="A37" s="6" t="s">
        <v>33</v>
      </c>
      <c r="B37" s="11">
        <v>200</v>
      </c>
      <c r="C37" s="11">
        <v>0</v>
      </c>
      <c r="D37" s="11">
        <v>100</v>
      </c>
      <c r="E37" s="11">
        <v>0</v>
      </c>
      <c r="F37" s="21">
        <v>100</v>
      </c>
      <c r="G37" s="134">
        <v>100</v>
      </c>
      <c r="H37" s="8" t="s">
        <v>34</v>
      </c>
      <c r="I37" s="28"/>
      <c r="J37" s="28"/>
      <c r="K37" s="28"/>
    </row>
    <row r="38" spans="1:11" x14ac:dyDescent="0.25">
      <c r="A38" s="6" t="s">
        <v>35</v>
      </c>
      <c r="B38" s="11">
        <v>275</v>
      </c>
      <c r="C38" s="11">
        <v>0</v>
      </c>
      <c r="D38" s="11">
        <v>300</v>
      </c>
      <c r="E38" s="11">
        <v>744</v>
      </c>
      <c r="F38" s="21">
        <v>744</v>
      </c>
      <c r="G38" s="134">
        <v>1000</v>
      </c>
      <c r="I38" s="28"/>
      <c r="J38" s="28"/>
      <c r="K38" s="28"/>
    </row>
    <row r="39" spans="1:11" x14ac:dyDescent="0.25">
      <c r="A39" s="6" t="s">
        <v>36</v>
      </c>
      <c r="B39" s="11">
        <v>350</v>
      </c>
      <c r="C39" s="11">
        <v>300</v>
      </c>
      <c r="D39" s="11" t="s">
        <v>37</v>
      </c>
      <c r="E39" s="11">
        <v>0</v>
      </c>
      <c r="F39" s="21">
        <v>300</v>
      </c>
      <c r="G39" s="134">
        <v>300</v>
      </c>
      <c r="I39" s="28"/>
      <c r="J39" s="28"/>
      <c r="K39" s="28"/>
    </row>
    <row r="40" spans="1:11" x14ac:dyDescent="0.25">
      <c r="A40" s="6" t="s">
        <v>38</v>
      </c>
      <c r="B40" s="11">
        <v>250</v>
      </c>
      <c r="C40" s="11">
        <v>250</v>
      </c>
      <c r="D40" s="11" t="s">
        <v>37</v>
      </c>
      <c r="E40" s="11">
        <v>250</v>
      </c>
      <c r="F40" s="21">
        <v>250</v>
      </c>
      <c r="G40" s="134">
        <v>100</v>
      </c>
      <c r="I40" s="28"/>
      <c r="J40" s="28"/>
      <c r="K40" s="28"/>
    </row>
    <row r="41" spans="1:11" x14ac:dyDescent="0.25">
      <c r="A41" s="6" t="s">
        <v>39</v>
      </c>
      <c r="B41" s="11">
        <v>175</v>
      </c>
      <c r="C41" s="11">
        <v>0</v>
      </c>
      <c r="D41" s="11">
        <v>150</v>
      </c>
      <c r="E41" s="11">
        <v>614</v>
      </c>
      <c r="F41" s="13">
        <v>3314</v>
      </c>
      <c r="G41" s="134">
        <v>300</v>
      </c>
      <c r="I41" s="28"/>
      <c r="J41" s="28"/>
      <c r="K41" s="28"/>
    </row>
    <row r="42" spans="1:11" x14ac:dyDescent="0.25">
      <c r="A42" s="6" t="s">
        <v>40</v>
      </c>
      <c r="B42" s="11">
        <v>200</v>
      </c>
      <c r="C42" s="11">
        <v>0</v>
      </c>
      <c r="D42" s="11">
        <v>0</v>
      </c>
      <c r="E42" s="11">
        <v>0</v>
      </c>
      <c r="F42" s="21">
        <v>0</v>
      </c>
      <c r="G42" s="134">
        <v>0</v>
      </c>
      <c r="I42" s="28"/>
      <c r="J42" s="28"/>
      <c r="K42" s="28"/>
    </row>
    <row r="43" spans="1:11" x14ac:dyDescent="0.25">
      <c r="B43" s="24">
        <f>SUM(B37:B42)</f>
        <v>1450</v>
      </c>
      <c r="C43" s="24">
        <f>SUM(C37:C42)</f>
        <v>550</v>
      </c>
      <c r="D43" s="24">
        <f>SUM(D37:D42)</f>
        <v>550</v>
      </c>
      <c r="E43" s="24">
        <f>SUM(E37:E42)</f>
        <v>1608</v>
      </c>
      <c r="F43" s="24">
        <f t="shared" ref="F43:G43" si="2">SUM(F37:F42)</f>
        <v>4708</v>
      </c>
      <c r="G43" s="135">
        <f t="shared" si="2"/>
        <v>1800</v>
      </c>
      <c r="H43" s="7"/>
      <c r="I43" s="28"/>
      <c r="J43" s="28" t="s">
        <v>41</v>
      </c>
      <c r="K43" s="28"/>
    </row>
    <row r="44" spans="1:11" x14ac:dyDescent="0.25">
      <c r="A44" s="2" t="s">
        <v>42</v>
      </c>
      <c r="C44" s="51"/>
      <c r="D44" s="14"/>
      <c r="E44" s="14"/>
      <c r="F44" s="21"/>
      <c r="G44" s="134"/>
      <c r="I44" s="17"/>
    </row>
    <row r="45" spans="1:11" x14ac:dyDescent="0.25">
      <c r="A45" s="8" t="s">
        <v>43</v>
      </c>
      <c r="B45" s="11">
        <v>560</v>
      </c>
      <c r="C45" s="101">
        <v>588</v>
      </c>
      <c r="D45" s="11">
        <v>504</v>
      </c>
      <c r="E45" s="11">
        <v>364</v>
      </c>
      <c r="F45" s="21">
        <v>532</v>
      </c>
      <c r="G45" s="134">
        <v>560</v>
      </c>
    </row>
    <row r="46" spans="1:11" x14ac:dyDescent="0.25">
      <c r="A46" s="6" t="s">
        <v>44</v>
      </c>
      <c r="B46" s="11">
        <v>300</v>
      </c>
      <c r="C46" s="11">
        <v>150</v>
      </c>
      <c r="D46" s="11">
        <v>300</v>
      </c>
      <c r="E46" s="11">
        <v>0</v>
      </c>
      <c r="F46" s="21">
        <v>300</v>
      </c>
      <c r="G46" s="134">
        <v>300</v>
      </c>
    </row>
    <row r="47" spans="1:11" x14ac:dyDescent="0.25">
      <c r="A47" s="6" t="s">
        <v>45</v>
      </c>
      <c r="B47" s="11">
        <v>250</v>
      </c>
      <c r="C47" s="11">
        <v>180</v>
      </c>
      <c r="D47" s="11">
        <v>200</v>
      </c>
      <c r="E47" s="11">
        <v>0</v>
      </c>
      <c r="F47" s="21">
        <v>400</v>
      </c>
      <c r="G47" s="134">
        <v>300</v>
      </c>
      <c r="I47" s="28"/>
      <c r="J47" s="28"/>
      <c r="K47" s="28"/>
    </row>
    <row r="48" spans="1:11" x14ac:dyDescent="0.25">
      <c r="A48" s="6" t="s">
        <v>46</v>
      </c>
      <c r="B48" s="11">
        <v>250</v>
      </c>
      <c r="C48" s="11">
        <v>203</v>
      </c>
      <c r="D48" s="11">
        <v>200</v>
      </c>
      <c r="E48" s="11">
        <v>1344</v>
      </c>
      <c r="F48" s="21">
        <v>1500</v>
      </c>
      <c r="G48" s="134">
        <v>500</v>
      </c>
      <c r="I48" s="28"/>
      <c r="J48" s="28"/>
      <c r="K48" s="28"/>
    </row>
    <row r="49" spans="1:11" x14ac:dyDescent="0.25">
      <c r="A49" s="6" t="s">
        <v>47</v>
      </c>
      <c r="B49" s="11">
        <v>250</v>
      </c>
      <c r="C49" s="11">
        <v>1760</v>
      </c>
      <c r="D49" s="11">
        <v>250</v>
      </c>
      <c r="E49" s="11">
        <v>0</v>
      </c>
      <c r="F49" s="21">
        <v>250</v>
      </c>
      <c r="G49" s="134">
        <v>500</v>
      </c>
      <c r="I49" s="28"/>
      <c r="J49" s="28"/>
      <c r="K49" s="28"/>
    </row>
    <row r="50" spans="1:11" x14ac:dyDescent="0.25">
      <c r="A50" s="6" t="s">
        <v>48</v>
      </c>
      <c r="B50" s="11">
        <v>200</v>
      </c>
      <c r="C50" s="11">
        <v>140</v>
      </c>
      <c r="D50" s="11">
        <v>200</v>
      </c>
      <c r="E50" s="11">
        <v>0</v>
      </c>
      <c r="F50" s="21">
        <v>200</v>
      </c>
      <c r="G50" s="134">
        <v>500</v>
      </c>
      <c r="I50" s="28"/>
      <c r="J50" s="28"/>
      <c r="K50" s="28"/>
    </row>
    <row r="51" spans="1:11" x14ac:dyDescent="0.25">
      <c r="A51" s="6" t="s">
        <v>90</v>
      </c>
      <c r="B51" s="11">
        <v>375</v>
      </c>
      <c r="C51" s="11">
        <v>415</v>
      </c>
      <c r="D51" s="11">
        <v>475</v>
      </c>
      <c r="E51" s="11">
        <v>164</v>
      </c>
      <c r="F51" s="21">
        <v>475</v>
      </c>
      <c r="G51" s="134">
        <v>650</v>
      </c>
      <c r="I51" s="28"/>
      <c r="J51" s="28"/>
      <c r="K51" s="28"/>
    </row>
    <row r="52" spans="1:11" x14ac:dyDescent="0.25">
      <c r="A52" s="6" t="s">
        <v>49</v>
      </c>
      <c r="B52" s="11">
        <v>375</v>
      </c>
      <c r="C52" s="11">
        <v>7047.38</v>
      </c>
      <c r="D52" s="11">
        <v>0</v>
      </c>
      <c r="E52" s="11">
        <v>923</v>
      </c>
      <c r="F52" s="11">
        <v>1173</v>
      </c>
      <c r="G52" s="134">
        <f>-H52</f>
        <v>0</v>
      </c>
      <c r="I52" s="28"/>
      <c r="J52" s="28"/>
      <c r="K52" s="28"/>
    </row>
    <row r="53" spans="1:11" ht="27.6" x14ac:dyDescent="0.25">
      <c r="A53" s="8" t="s">
        <v>50</v>
      </c>
      <c r="B53" s="11">
        <v>300</v>
      </c>
      <c r="C53" s="11">
        <v>0</v>
      </c>
      <c r="D53" s="11">
        <v>200</v>
      </c>
      <c r="E53" s="11">
        <v>0</v>
      </c>
      <c r="F53" s="21">
        <v>300</v>
      </c>
      <c r="G53" s="134">
        <v>300</v>
      </c>
      <c r="I53" s="28"/>
      <c r="J53" s="28"/>
      <c r="K53" s="28"/>
    </row>
    <row r="54" spans="1:11" x14ac:dyDescent="0.25">
      <c r="A54" s="8" t="s">
        <v>92</v>
      </c>
      <c r="B54" s="11"/>
      <c r="C54" s="11"/>
      <c r="D54" s="11"/>
      <c r="E54" s="11"/>
      <c r="F54" s="21"/>
      <c r="G54" s="134">
        <v>150</v>
      </c>
      <c r="I54" s="28"/>
      <c r="J54" s="28"/>
      <c r="K54" s="28"/>
    </row>
    <row r="55" spans="1:11" x14ac:dyDescent="0.25">
      <c r="A55" s="6" t="s">
        <v>94</v>
      </c>
      <c r="B55" s="11">
        <v>250</v>
      </c>
      <c r="C55" s="11">
        <v>1453</v>
      </c>
      <c r="D55" s="11">
        <v>250</v>
      </c>
      <c r="E55" s="11">
        <v>335</v>
      </c>
      <c r="F55" s="21">
        <v>250</v>
      </c>
      <c r="G55" s="134">
        <v>800</v>
      </c>
      <c r="I55" s="28"/>
      <c r="J55" s="28"/>
      <c r="K55" s="28"/>
    </row>
    <row r="56" spans="1:11" x14ac:dyDescent="0.25">
      <c r="B56" s="24">
        <f t="shared" ref="B56:G56" si="3">SUM(B45:B55)</f>
        <v>3110</v>
      </c>
      <c r="C56" s="24">
        <f t="shared" si="3"/>
        <v>11936.380000000001</v>
      </c>
      <c r="D56" s="24">
        <f t="shared" si="3"/>
        <v>2579</v>
      </c>
      <c r="E56" s="24">
        <f t="shared" si="3"/>
        <v>3130</v>
      </c>
      <c r="F56" s="24">
        <f t="shared" si="3"/>
        <v>5380</v>
      </c>
      <c r="G56" s="135">
        <f t="shared" si="3"/>
        <v>4560</v>
      </c>
      <c r="H56" s="7"/>
    </row>
    <row r="57" spans="1:11" x14ac:dyDescent="0.25">
      <c r="A57" s="9" t="s">
        <v>51</v>
      </c>
      <c r="C57" s="102"/>
      <c r="D57" s="14"/>
      <c r="E57" s="14"/>
      <c r="F57" s="21"/>
      <c r="G57" s="134"/>
    </row>
    <row r="58" spans="1:11" x14ac:dyDescent="0.25">
      <c r="A58" s="6" t="s">
        <v>52</v>
      </c>
      <c r="B58" s="11">
        <v>1000</v>
      </c>
      <c r="C58" s="11">
        <v>1000</v>
      </c>
      <c r="D58" s="11">
        <v>1000</v>
      </c>
      <c r="E58" s="11">
        <v>0</v>
      </c>
      <c r="F58" s="13">
        <v>1000</v>
      </c>
      <c r="G58" s="134">
        <v>1000</v>
      </c>
    </row>
    <row r="59" spans="1:11" ht="29.25" customHeight="1" x14ac:dyDescent="0.25">
      <c r="A59" s="8" t="s">
        <v>53</v>
      </c>
      <c r="B59" s="11">
        <v>500</v>
      </c>
      <c r="C59" s="11">
        <v>0</v>
      </c>
      <c r="D59" s="11">
        <v>500</v>
      </c>
      <c r="E59" s="11">
        <v>0</v>
      </c>
      <c r="F59" s="21">
        <v>500</v>
      </c>
      <c r="G59" s="134">
        <v>500</v>
      </c>
    </row>
    <row r="60" spans="1:11" x14ac:dyDescent="0.25">
      <c r="A60" s="6" t="s">
        <v>54</v>
      </c>
      <c r="B60" s="11">
        <v>320</v>
      </c>
      <c r="C60" s="11">
        <v>300</v>
      </c>
      <c r="D60" s="11">
        <v>308</v>
      </c>
      <c r="E60" s="11">
        <v>0</v>
      </c>
      <c r="F60" s="21"/>
      <c r="G60" s="134">
        <v>320</v>
      </c>
    </row>
    <row r="61" spans="1:11" x14ac:dyDescent="0.25">
      <c r="A61" s="6" t="s">
        <v>55</v>
      </c>
      <c r="B61" s="11">
        <v>100</v>
      </c>
      <c r="C61" s="11">
        <v>0</v>
      </c>
      <c r="D61" s="11">
        <v>0</v>
      </c>
      <c r="E61" s="11">
        <v>0</v>
      </c>
      <c r="F61" s="11">
        <v>0</v>
      </c>
      <c r="G61" s="133">
        <v>0</v>
      </c>
    </row>
    <row r="62" spans="1:11" x14ac:dyDescent="0.25">
      <c r="A62" s="6" t="s">
        <v>56</v>
      </c>
      <c r="B62" s="11">
        <v>175</v>
      </c>
      <c r="C62" s="11">
        <v>0</v>
      </c>
      <c r="D62" s="11">
        <v>180</v>
      </c>
      <c r="E62" s="11">
        <v>0</v>
      </c>
      <c r="F62" s="21">
        <v>180</v>
      </c>
      <c r="G62" s="134">
        <v>185</v>
      </c>
      <c r="I62" s="28"/>
      <c r="J62" s="28"/>
      <c r="K62" s="28"/>
    </row>
    <row r="63" spans="1:11" x14ac:dyDescent="0.25">
      <c r="A63" s="6" t="s">
        <v>69</v>
      </c>
      <c r="B63" s="11"/>
      <c r="C63" s="11"/>
      <c r="D63" s="11">
        <v>0</v>
      </c>
      <c r="E63" s="11">
        <v>0</v>
      </c>
      <c r="F63" s="21">
        <v>354</v>
      </c>
      <c r="G63" s="134">
        <v>375</v>
      </c>
      <c r="I63" s="28"/>
      <c r="J63" s="28"/>
      <c r="K63" s="28"/>
    </row>
    <row r="64" spans="1:11" x14ac:dyDescent="0.25">
      <c r="A64" s="6" t="s">
        <v>57</v>
      </c>
      <c r="B64" s="11">
        <v>300</v>
      </c>
      <c r="C64" s="11">
        <v>233.98</v>
      </c>
      <c r="D64" s="11">
        <v>140</v>
      </c>
      <c r="E64" s="11">
        <v>0</v>
      </c>
      <c r="F64" s="21">
        <v>200</v>
      </c>
      <c r="G64" s="134">
        <v>200</v>
      </c>
    </row>
    <row r="65" spans="1:9" x14ac:dyDescent="0.25">
      <c r="B65" s="24">
        <f>SUM(B58:B64)</f>
        <v>2395</v>
      </c>
      <c r="C65" s="24">
        <f>SUM(C58:C64)</f>
        <v>1533.98</v>
      </c>
      <c r="D65" s="24">
        <f>SUM(D58:D64)</f>
        <v>2128</v>
      </c>
      <c r="E65" s="24">
        <f>SUM(E58:E64)</f>
        <v>0</v>
      </c>
      <c r="F65" s="24">
        <f t="shared" ref="F65:G65" si="4">SUM(F58:F64)</f>
        <v>2234</v>
      </c>
      <c r="G65" s="136">
        <f t="shared" si="4"/>
        <v>2580</v>
      </c>
      <c r="H65" s="7"/>
    </row>
    <row r="66" spans="1:9" x14ac:dyDescent="0.25">
      <c r="A66" s="2" t="s">
        <v>58</v>
      </c>
      <c r="B66" s="11"/>
      <c r="C66" s="103"/>
      <c r="D66" s="11"/>
      <c r="E66" s="11"/>
      <c r="F66" s="21"/>
      <c r="G66" s="137"/>
    </row>
    <row r="67" spans="1:9" x14ac:dyDescent="0.25">
      <c r="A67" s="6" t="s">
        <v>59</v>
      </c>
      <c r="B67" s="11">
        <v>0</v>
      </c>
      <c r="C67" s="11">
        <v>3934.09</v>
      </c>
      <c r="D67" s="11">
        <v>0</v>
      </c>
      <c r="E67" s="11">
        <v>0</v>
      </c>
      <c r="F67" s="11">
        <v>0</v>
      </c>
      <c r="G67" s="137">
        <v>0</v>
      </c>
    </row>
    <row r="68" spans="1:9" x14ac:dyDescent="0.25">
      <c r="B68" s="24">
        <f>SUM(B67:B67)</f>
        <v>0</v>
      </c>
      <c r="C68" s="24">
        <v>3934.09</v>
      </c>
      <c r="D68" s="24">
        <v>0</v>
      </c>
      <c r="E68" s="50">
        <v>0</v>
      </c>
      <c r="F68" s="24">
        <f>SUM(F67:F67)</f>
        <v>0</v>
      </c>
      <c r="G68" s="136">
        <v>0</v>
      </c>
      <c r="H68" s="7"/>
    </row>
    <row r="69" spans="1:9" x14ac:dyDescent="0.25">
      <c r="B69" s="29"/>
      <c r="C69" s="29"/>
      <c r="D69" s="29"/>
      <c r="E69" s="29"/>
      <c r="F69" s="30"/>
      <c r="G69" s="138"/>
      <c r="H69" s="7"/>
    </row>
    <row r="70" spans="1:9" x14ac:dyDescent="0.25">
      <c r="A70" s="6" t="s">
        <v>88</v>
      </c>
      <c r="B70" s="29"/>
      <c r="C70" s="29"/>
      <c r="D70" s="29"/>
      <c r="E70" s="29"/>
      <c r="F70" s="30"/>
      <c r="G70" s="138">
        <v>2500</v>
      </c>
      <c r="H70" s="7"/>
    </row>
    <row r="71" spans="1:9" ht="14.4" thickBot="1" x14ac:dyDescent="0.3">
      <c r="B71" s="29"/>
      <c r="C71" s="29"/>
      <c r="D71" s="29"/>
      <c r="E71" s="29"/>
      <c r="F71" s="30"/>
      <c r="G71" s="138"/>
      <c r="H71" s="7"/>
    </row>
    <row r="72" spans="1:9" ht="14.4" thickBot="1" x14ac:dyDescent="0.3">
      <c r="A72" s="2" t="s">
        <v>74</v>
      </c>
      <c r="B72" s="29">
        <f>B28+B35+B43+B56+B65+B68</f>
        <v>34857</v>
      </c>
      <c r="C72" s="29">
        <f>C28+C35+C43+C56+C65+C68</f>
        <v>46515.450000000012</v>
      </c>
      <c r="D72" s="29">
        <f>D28+D35+D43+D56+D65+D68</f>
        <v>36539.65</v>
      </c>
      <c r="E72" s="29">
        <f>E28+E35+E43+E56+E65+E68</f>
        <v>21419</v>
      </c>
      <c r="F72" s="29">
        <f>F28+F35+F43+F56+F65+F68</f>
        <v>43774</v>
      </c>
      <c r="G72" s="139">
        <f>G28+G35+G43+G56+G65+G68+G70</f>
        <v>42066</v>
      </c>
      <c r="H72" s="7"/>
    </row>
    <row r="73" spans="1:9" s="55" customFormat="1" ht="14.4" x14ac:dyDescent="0.3">
      <c r="A73" s="52" t="s">
        <v>70</v>
      </c>
      <c r="B73" s="56" t="s">
        <v>71</v>
      </c>
      <c r="C73" s="104">
        <v>12553.54</v>
      </c>
      <c r="D73" s="57" t="s">
        <v>71</v>
      </c>
      <c r="E73" s="53">
        <v>24893</v>
      </c>
      <c r="F73" s="140">
        <v>23000</v>
      </c>
      <c r="G73" s="53" t="s">
        <v>71</v>
      </c>
      <c r="H73" s="54"/>
    </row>
    <row r="74" spans="1:9" x14ac:dyDescent="0.25">
      <c r="F74" s="13"/>
    </row>
    <row r="75" spans="1:9" x14ac:dyDescent="0.25">
      <c r="A75" s="2" t="s">
        <v>95</v>
      </c>
      <c r="C75" s="51">
        <f>SUM(C72:C73)</f>
        <v>59068.990000000013</v>
      </c>
      <c r="E75" s="51">
        <f>SUM(E72:E73)</f>
        <v>46312</v>
      </c>
      <c r="F75" s="141">
        <v>66774</v>
      </c>
    </row>
    <row r="76" spans="1:9" s="17" customFormat="1" ht="14.4" thickBot="1" x14ac:dyDescent="0.3">
      <c r="B76" s="6"/>
      <c r="D76" s="31"/>
      <c r="E76" s="31"/>
      <c r="F76" s="6"/>
      <c r="H76" s="6"/>
    </row>
    <row r="77" spans="1:9" ht="14.4" thickBot="1" x14ac:dyDescent="0.3">
      <c r="B77" s="142"/>
      <c r="C77" s="142"/>
      <c r="D77" s="142"/>
      <c r="E77" s="142"/>
      <c r="F77" s="142"/>
      <c r="H77" s="143" t="s">
        <v>73</v>
      </c>
      <c r="I77" s="144"/>
    </row>
    <row r="78" spans="1:9" x14ac:dyDescent="0.25">
      <c r="B78" s="31"/>
      <c r="C78" s="17"/>
      <c r="D78" s="31"/>
      <c r="E78" s="31"/>
      <c r="F78" s="17"/>
      <c r="H78" s="33"/>
      <c r="I78" s="34"/>
    </row>
    <row r="79" spans="1:9" x14ac:dyDescent="0.25">
      <c r="B79" s="105"/>
      <c r="C79" s="29"/>
      <c r="D79" s="105"/>
      <c r="E79" s="105"/>
      <c r="F79" s="43"/>
      <c r="H79" s="35" t="s">
        <v>60</v>
      </c>
      <c r="I79" s="36">
        <v>42066</v>
      </c>
    </row>
    <row r="80" spans="1:9" x14ac:dyDescent="0.25">
      <c r="B80" s="105"/>
      <c r="C80" s="44"/>
      <c r="D80" s="105"/>
      <c r="E80" s="105"/>
      <c r="F80" s="44"/>
      <c r="H80" s="35" t="s">
        <v>61</v>
      </c>
      <c r="I80" s="37">
        <v>344.8</v>
      </c>
    </row>
    <row r="81" spans="1:9" x14ac:dyDescent="0.25">
      <c r="B81" s="105"/>
      <c r="C81" s="45"/>
      <c r="D81" s="105"/>
      <c r="E81" s="105"/>
      <c r="F81" s="45"/>
      <c r="H81" s="35" t="s">
        <v>62</v>
      </c>
      <c r="I81" s="38">
        <f>ROUND(I79/I80,2)</f>
        <v>122</v>
      </c>
    </row>
    <row r="82" spans="1:9" x14ac:dyDescent="0.25">
      <c r="B82" s="105"/>
      <c r="C82" s="6"/>
      <c r="D82" s="105"/>
      <c r="E82" s="105"/>
      <c r="F82" s="6"/>
      <c r="H82" s="35"/>
      <c r="I82" s="39"/>
    </row>
    <row r="83" spans="1:9" x14ac:dyDescent="0.25">
      <c r="B83" s="105"/>
      <c r="C83" s="27"/>
      <c r="D83" s="105"/>
      <c r="E83" s="105"/>
      <c r="F83" s="27"/>
      <c r="H83" s="35" t="s">
        <v>72</v>
      </c>
      <c r="I83" s="40">
        <v>108.07</v>
      </c>
    </row>
    <row r="84" spans="1:9" x14ac:dyDescent="0.25">
      <c r="B84" s="105"/>
      <c r="C84" s="27"/>
      <c r="D84" s="105"/>
      <c r="E84" s="105"/>
      <c r="F84" s="27"/>
      <c r="H84" s="35"/>
      <c r="I84" s="40">
        <v>36539</v>
      </c>
    </row>
    <row r="85" spans="1:9" x14ac:dyDescent="0.25">
      <c r="B85" s="105"/>
      <c r="C85" s="27"/>
      <c r="D85" s="105"/>
      <c r="E85" s="105"/>
      <c r="F85" s="27"/>
      <c r="H85" s="35"/>
      <c r="I85" s="40"/>
    </row>
    <row r="86" spans="1:9" x14ac:dyDescent="0.25">
      <c r="A86" s="32"/>
      <c r="B86" s="105"/>
      <c r="C86" s="27"/>
      <c r="D86" s="105"/>
      <c r="E86" s="105"/>
      <c r="F86" s="27"/>
      <c r="G86" s="32"/>
      <c r="H86" s="35" t="s">
        <v>63</v>
      </c>
      <c r="I86" s="40">
        <f>+I81-I83</f>
        <v>13.930000000000007</v>
      </c>
    </row>
    <row r="87" spans="1:9" ht="14.4" thickBot="1" x14ac:dyDescent="0.3">
      <c r="A87" s="17"/>
      <c r="C87" s="46"/>
      <c r="D87" s="14"/>
      <c r="E87" s="14"/>
      <c r="F87" s="46"/>
      <c r="G87" s="17"/>
      <c r="H87" s="41"/>
      <c r="I87" s="42">
        <f>I86/I83</f>
        <v>0.1288979365226243</v>
      </c>
    </row>
    <row r="88" spans="1:9" x14ac:dyDescent="0.25">
      <c r="A88" s="43"/>
      <c r="B88" s="8"/>
      <c r="C88" s="6"/>
      <c r="D88" s="43"/>
      <c r="E88" s="43"/>
      <c r="G88" s="43"/>
    </row>
    <row r="89" spans="1:9" x14ac:dyDescent="0.25">
      <c r="D89" s="44"/>
      <c r="E89" s="44"/>
      <c r="G89" s="44"/>
    </row>
    <row r="90" spans="1:9" x14ac:dyDescent="0.25">
      <c r="D90" s="45"/>
      <c r="E90" s="45"/>
      <c r="G90" s="45"/>
    </row>
    <row r="92" spans="1:9" x14ac:dyDescent="0.25">
      <c r="D92" s="27"/>
      <c r="E92" s="27"/>
      <c r="G92" s="27"/>
    </row>
    <row r="93" spans="1:9" x14ac:dyDescent="0.25">
      <c r="D93" s="27"/>
      <c r="E93" s="27"/>
      <c r="G93" s="27"/>
    </row>
    <row r="94" spans="1:9" x14ac:dyDescent="0.25">
      <c r="D94" s="27"/>
      <c r="E94" s="27"/>
      <c r="G94" s="27"/>
    </row>
    <row r="95" spans="1:9" x14ac:dyDescent="0.25">
      <c r="D95" s="27"/>
      <c r="E95" s="27"/>
      <c r="G95" s="27"/>
    </row>
    <row r="96" spans="1:9" x14ac:dyDescent="0.25">
      <c r="D96" s="46"/>
      <c r="E96" s="46"/>
      <c r="G96" s="46"/>
    </row>
  </sheetData>
  <mergeCells count="3">
    <mergeCell ref="D77:F77"/>
    <mergeCell ref="H77:I77"/>
    <mergeCell ref="B77:C77"/>
  </mergeCell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3993DE-4D20-449D-A0E2-1848D0312CA8}">
  <dimension ref="A1:I40"/>
  <sheetViews>
    <sheetView workbookViewId="0">
      <selection activeCell="F7" sqref="F7"/>
    </sheetView>
  </sheetViews>
  <sheetFormatPr defaultColWidth="9.109375" defaultRowHeight="13.2" x14ac:dyDescent="0.25"/>
  <cols>
    <col min="1" max="1" width="59.33203125" style="61" customWidth="1"/>
    <col min="2" max="2" width="14.6640625" style="116" customWidth="1"/>
    <col min="3" max="3" width="14.33203125" style="61" customWidth="1"/>
    <col min="4" max="4" width="14.109375" style="71" customWidth="1"/>
    <col min="5" max="5" width="14.33203125" style="61" customWidth="1"/>
    <col min="6" max="6" width="52" style="63" customWidth="1"/>
    <col min="7" max="8" width="9.109375" style="61"/>
    <col min="9" max="9" width="15.44140625" style="61" customWidth="1"/>
    <col min="10" max="16384" width="9.109375" style="61"/>
  </cols>
  <sheetData>
    <row r="1" spans="1:9" s="60" customFormat="1" ht="50.4" x14ac:dyDescent="0.2">
      <c r="A1" s="58" t="s">
        <v>75</v>
      </c>
      <c r="B1" s="110" t="s">
        <v>84</v>
      </c>
      <c r="C1" s="111" t="s">
        <v>85</v>
      </c>
      <c r="D1" s="112" t="s">
        <v>86</v>
      </c>
      <c r="E1" s="113" t="s">
        <v>87</v>
      </c>
      <c r="F1" s="59"/>
    </row>
    <row r="2" spans="1:9" s="60" customFormat="1" x14ac:dyDescent="0.25">
      <c r="B2" s="114"/>
      <c r="D2" s="115"/>
      <c r="F2" s="59"/>
    </row>
    <row r="3" spans="1:9" x14ac:dyDescent="0.25">
      <c r="C3" s="117"/>
      <c r="D3" s="62"/>
      <c r="E3" s="116"/>
    </row>
    <row r="4" spans="1:9" s="65" customFormat="1" ht="12.75" customHeight="1" x14ac:dyDescent="0.25">
      <c r="A4" s="60" t="s">
        <v>76</v>
      </c>
      <c r="B4" s="114"/>
      <c r="C4" s="61"/>
      <c r="D4" s="118"/>
      <c r="E4" s="119"/>
      <c r="F4" s="64"/>
      <c r="I4" s="66"/>
    </row>
    <row r="5" spans="1:9" s="65" customFormat="1" ht="12.75" customHeight="1" x14ac:dyDescent="0.25">
      <c r="A5" s="61" t="s">
        <v>77</v>
      </c>
      <c r="B5" s="120">
        <v>0</v>
      </c>
      <c r="C5" s="121">
        <v>2000</v>
      </c>
      <c r="D5" s="67">
        <v>1000</v>
      </c>
      <c r="E5" s="122">
        <v>2000</v>
      </c>
      <c r="F5" s="64"/>
      <c r="I5" s="68"/>
    </row>
    <row r="6" spans="1:9" s="65" customFormat="1" x14ac:dyDescent="0.25">
      <c r="A6" s="61" t="s">
        <v>78</v>
      </c>
      <c r="B6" s="69">
        <v>595.6</v>
      </c>
      <c r="C6" s="69">
        <v>946</v>
      </c>
      <c r="D6" s="70">
        <v>295.60000000000002</v>
      </c>
      <c r="E6" s="69">
        <v>295.60000000000002</v>
      </c>
      <c r="F6" s="64"/>
      <c r="I6" s="71"/>
    </row>
    <row r="7" spans="1:9" s="65" customFormat="1" x14ac:dyDescent="0.25">
      <c r="A7" s="61" t="s">
        <v>79</v>
      </c>
      <c r="B7" s="69">
        <v>1400</v>
      </c>
      <c r="C7" s="69">
        <v>1400</v>
      </c>
      <c r="D7" s="70">
        <v>1400</v>
      </c>
      <c r="E7" s="69">
        <v>1400</v>
      </c>
      <c r="F7" s="64"/>
      <c r="I7" s="72"/>
    </row>
    <row r="8" spans="1:9" s="65" customFormat="1" x14ac:dyDescent="0.25">
      <c r="A8" s="61" t="s">
        <v>80</v>
      </c>
      <c r="B8" s="69">
        <v>200</v>
      </c>
      <c r="C8" s="69">
        <v>200</v>
      </c>
      <c r="D8" s="73">
        <v>0</v>
      </c>
      <c r="E8" s="69">
        <v>0</v>
      </c>
      <c r="F8" s="64"/>
      <c r="I8" s="74"/>
    </row>
    <row r="9" spans="1:9" s="65" customFormat="1" x14ac:dyDescent="0.25">
      <c r="A9" s="61" t="s">
        <v>81</v>
      </c>
      <c r="B9" s="69">
        <v>30925.47</v>
      </c>
      <c r="C9" s="69">
        <v>30925</v>
      </c>
      <c r="D9" s="73">
        <v>15948</v>
      </c>
      <c r="E9" s="69">
        <v>15948</v>
      </c>
      <c r="F9" s="64"/>
      <c r="I9" s="74"/>
    </row>
    <row r="10" spans="1:9" s="65" customFormat="1" x14ac:dyDescent="0.25">
      <c r="A10" s="61" t="s">
        <v>93</v>
      </c>
      <c r="B10" s="69"/>
      <c r="C10" s="69"/>
      <c r="D10" s="75">
        <v>300</v>
      </c>
      <c r="E10" s="69">
        <v>300</v>
      </c>
      <c r="F10" s="64"/>
      <c r="I10" s="74"/>
    </row>
    <row r="11" spans="1:9" s="65" customFormat="1" x14ac:dyDescent="0.25">
      <c r="A11" s="61"/>
      <c r="B11" s="76">
        <f>SUM(B5:B9)</f>
        <v>33121.07</v>
      </c>
      <c r="C11" s="76">
        <f>SUM(C5:C9)</f>
        <v>35471</v>
      </c>
      <c r="D11" s="77">
        <f>SUM(D5:D10)</f>
        <v>18943.599999999999</v>
      </c>
      <c r="E11" s="76">
        <f>SUM(E5:E10)</f>
        <v>19943.599999999999</v>
      </c>
      <c r="F11" s="64"/>
      <c r="I11" s="74"/>
    </row>
    <row r="12" spans="1:9" s="65" customFormat="1" x14ac:dyDescent="0.25">
      <c r="A12" s="61"/>
      <c r="B12" s="69"/>
      <c r="C12" s="69"/>
      <c r="D12" s="78"/>
      <c r="E12" s="79"/>
      <c r="F12" s="59"/>
      <c r="I12" s="74"/>
    </row>
    <row r="13" spans="1:9" ht="25.8" x14ac:dyDescent="0.25">
      <c r="A13" s="59" t="s">
        <v>82</v>
      </c>
      <c r="B13" s="76">
        <v>16822.05</v>
      </c>
      <c r="C13" s="76">
        <v>13500</v>
      </c>
      <c r="D13" s="77">
        <v>12000</v>
      </c>
      <c r="E13" s="76">
        <v>14000</v>
      </c>
      <c r="I13" s="68"/>
    </row>
    <row r="14" spans="1:9" ht="13.8" thickBot="1" x14ac:dyDescent="0.3">
      <c r="A14" s="60"/>
      <c r="B14" s="80"/>
      <c r="C14" s="80"/>
      <c r="D14" s="74"/>
      <c r="E14" s="80"/>
      <c r="I14" s="81"/>
    </row>
    <row r="15" spans="1:9" ht="13.8" thickBot="1" x14ac:dyDescent="0.3">
      <c r="A15" s="82" t="s">
        <v>83</v>
      </c>
      <c r="B15" s="83">
        <v>50293.120000000003</v>
      </c>
      <c r="C15" s="84">
        <v>48971</v>
      </c>
      <c r="D15" s="85">
        <v>30643.599999999999</v>
      </c>
      <c r="E15" s="85">
        <v>33643.599999999999</v>
      </c>
      <c r="I15" s="74"/>
    </row>
    <row r="16" spans="1:9" x14ac:dyDescent="0.25">
      <c r="A16" s="82"/>
      <c r="B16" s="86"/>
      <c r="C16" s="87"/>
      <c r="D16" s="74"/>
      <c r="E16" s="87"/>
      <c r="I16" s="68"/>
    </row>
    <row r="17" spans="1:9" x14ac:dyDescent="0.25">
      <c r="A17" s="82"/>
      <c r="B17" s="88"/>
      <c r="C17" s="89"/>
      <c r="D17" s="74"/>
      <c r="E17" s="89"/>
      <c r="I17" s="74"/>
    </row>
    <row r="18" spans="1:9" x14ac:dyDescent="0.25">
      <c r="B18" s="89"/>
      <c r="C18" s="89"/>
      <c r="D18" s="90"/>
      <c r="E18" s="89"/>
    </row>
    <row r="19" spans="1:9" x14ac:dyDescent="0.25">
      <c r="A19" s="91"/>
      <c r="B19" s="73"/>
      <c r="C19" s="89"/>
      <c r="D19" s="62"/>
      <c r="E19" s="73"/>
    </row>
    <row r="20" spans="1:9" x14ac:dyDescent="0.25">
      <c r="A20" s="91"/>
      <c r="B20" s="73"/>
      <c r="C20" s="73"/>
      <c r="D20" s="74"/>
      <c r="E20" s="73"/>
    </row>
    <row r="21" spans="1:9" x14ac:dyDescent="0.25">
      <c r="A21" s="82"/>
      <c r="B21" s="88"/>
      <c r="C21" s="92"/>
      <c r="D21" s="93"/>
      <c r="E21" s="92"/>
      <c r="F21" s="59"/>
    </row>
    <row r="22" spans="1:9" x14ac:dyDescent="0.25">
      <c r="A22" s="82"/>
      <c r="B22" s="88"/>
      <c r="C22" s="89"/>
      <c r="D22" s="93"/>
      <c r="E22" s="89"/>
    </row>
    <row r="23" spans="1:9" ht="12.6" x14ac:dyDescent="0.2">
      <c r="A23" s="60"/>
      <c r="B23" s="123"/>
      <c r="C23" s="124"/>
      <c r="D23" s="125"/>
      <c r="E23" s="126"/>
    </row>
    <row r="24" spans="1:9" x14ac:dyDescent="0.25">
      <c r="A24" s="60"/>
      <c r="B24" s="114"/>
      <c r="C24" s="60"/>
      <c r="D24" s="115"/>
      <c r="E24" s="60"/>
    </row>
    <row r="25" spans="1:9" x14ac:dyDescent="0.25">
      <c r="C25" s="117"/>
      <c r="D25" s="62"/>
      <c r="E25" s="116"/>
    </row>
    <row r="26" spans="1:9" x14ac:dyDescent="0.25">
      <c r="A26" s="60"/>
      <c r="B26" s="114"/>
      <c r="D26" s="118"/>
      <c r="E26" s="119"/>
    </row>
    <row r="27" spans="1:9" ht="12.6" x14ac:dyDescent="0.2">
      <c r="B27" s="122"/>
      <c r="C27" s="121"/>
      <c r="D27" s="127"/>
      <c r="E27" s="121"/>
    </row>
    <row r="28" spans="1:9" ht="12.6" x14ac:dyDescent="0.2">
      <c r="B28" s="120"/>
      <c r="C28" s="121"/>
      <c r="D28" s="106"/>
      <c r="E28" s="122"/>
    </row>
    <row r="29" spans="1:9" s="94" customFormat="1" ht="12.6" x14ac:dyDescent="0.2">
      <c r="A29" s="61"/>
      <c r="B29" s="87"/>
      <c r="C29" s="87"/>
      <c r="D29" s="73"/>
      <c r="E29" s="87"/>
      <c r="F29" s="107"/>
    </row>
    <row r="30" spans="1:9" ht="12.6" x14ac:dyDescent="0.2">
      <c r="B30" s="87"/>
      <c r="C30" s="87"/>
      <c r="D30" s="73"/>
      <c r="E30" s="87"/>
    </row>
    <row r="31" spans="1:9" ht="12.6" x14ac:dyDescent="0.2">
      <c r="B31" s="87"/>
      <c r="C31" s="87"/>
      <c r="D31" s="73"/>
      <c r="E31" s="87"/>
    </row>
    <row r="32" spans="1:9" s="95" customFormat="1" ht="12.6" x14ac:dyDescent="0.2">
      <c r="A32" s="61"/>
      <c r="B32" s="87"/>
      <c r="C32" s="87"/>
      <c r="D32" s="73"/>
      <c r="E32" s="87"/>
      <c r="F32" s="108"/>
    </row>
    <row r="33" spans="1:6" ht="12.6" x14ac:dyDescent="0.2">
      <c r="B33" s="80"/>
      <c r="C33" s="80"/>
      <c r="D33" s="88"/>
      <c r="E33" s="80"/>
    </row>
    <row r="34" spans="1:6" s="95" customFormat="1" x14ac:dyDescent="0.25">
      <c r="A34" s="61"/>
      <c r="B34" s="87"/>
      <c r="C34" s="87"/>
      <c r="D34" s="62"/>
      <c r="E34" s="109"/>
      <c r="F34" s="61"/>
    </row>
    <row r="35" spans="1:6" ht="12.6" x14ac:dyDescent="0.2">
      <c r="A35" s="59"/>
      <c r="B35" s="80"/>
      <c r="C35" s="80"/>
      <c r="D35" s="88"/>
      <c r="E35" s="80"/>
      <c r="F35" s="61"/>
    </row>
    <row r="36" spans="1:6" x14ac:dyDescent="0.25">
      <c r="A36" s="60"/>
      <c r="B36" s="80"/>
      <c r="C36" s="80"/>
      <c r="D36" s="74"/>
      <c r="E36" s="80"/>
      <c r="F36" s="61"/>
    </row>
    <row r="37" spans="1:6" ht="12.6" x14ac:dyDescent="0.2">
      <c r="A37" s="82"/>
      <c r="B37" s="86"/>
      <c r="C37" s="80"/>
      <c r="D37" s="92"/>
      <c r="E37" s="92"/>
      <c r="F37" s="61"/>
    </row>
    <row r="39" spans="1:6" x14ac:dyDescent="0.25">
      <c r="E39" s="128"/>
    </row>
    <row r="40" spans="1:6" x14ac:dyDescent="0.25">
      <c r="E40" s="96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Budget &amp; Precept</vt:lpstr>
      <vt:lpstr>Reserves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Victoria Spiers</dc:creator>
  <cp:lastModifiedBy>Victoria Spiers</cp:lastModifiedBy>
  <dcterms:created xsi:type="dcterms:W3CDTF">2024-10-02T11:32:28Z</dcterms:created>
  <dcterms:modified xsi:type="dcterms:W3CDTF">2025-01-17T12:37:20Z</dcterms:modified>
</cp:coreProperties>
</file>